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gpopovici\Documents\Proiect Danube\"/>
    </mc:Choice>
  </mc:AlternateContent>
  <xr:revisionPtr revIDLastSave="0" documentId="13_ncr:1_{50D3F1BA-0BBF-426C-AB76-8BC766BBE7AF}" xr6:coauthVersionLast="45" xr6:coauthVersionMax="45" xr10:uidLastSave="{00000000-0000-0000-0000-000000000000}"/>
  <bookViews>
    <workbookView xWindow="-120" yWindow="-120" windowWidth="29040" windowHeight="16440" activeTab="3" xr2:uid="{00000000-000D-0000-FFFF-FFFF00000000}"/>
  </bookViews>
  <sheets>
    <sheet name="Demenz Café" sheetId="1" r:id="rId1"/>
    <sheet name="Tirol Kliniken" sheetId="6" r:id="rId2"/>
    <sheet name="Caritas Socialis" sheetId="7" r:id="rId3"/>
    <sheet name="Template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7" l="1"/>
  <c r="D39" i="7"/>
  <c r="D40" i="7"/>
  <c r="C33" i="7"/>
  <c r="C44" i="7" s="1"/>
  <c r="B33" i="7"/>
  <c r="B44" i="7" s="1"/>
  <c r="D28" i="7"/>
  <c r="D30" i="7"/>
  <c r="D29" i="7"/>
  <c r="D27" i="7"/>
  <c r="D26" i="7"/>
  <c r="D25" i="7"/>
  <c r="C24" i="7"/>
  <c r="B24" i="7"/>
  <c r="D23" i="7"/>
  <c r="D22" i="7"/>
  <c r="D21" i="7"/>
  <c r="D20" i="7"/>
  <c r="D19" i="7"/>
  <c r="D18" i="7"/>
  <c r="D17" i="7"/>
  <c r="D16" i="7"/>
  <c r="C15" i="7"/>
  <c r="B15" i="7"/>
  <c r="D14" i="7"/>
  <c r="D13" i="7"/>
  <c r="D12" i="7"/>
  <c r="D11" i="7"/>
  <c r="D10" i="7"/>
  <c r="D9" i="7"/>
  <c r="C8" i="7"/>
  <c r="B8" i="7"/>
  <c r="D7" i="7"/>
  <c r="D6" i="7"/>
  <c r="B5" i="7"/>
  <c r="D5" i="7" l="1"/>
  <c r="D33" i="7"/>
  <c r="D24" i="7"/>
  <c r="D8" i="7"/>
  <c r="D15" i="7"/>
  <c r="D53" i="7" l="1"/>
  <c r="C51" i="7"/>
  <c r="B51" i="7"/>
  <c r="D50" i="7"/>
  <c r="D49" i="7"/>
  <c r="D48" i="7"/>
  <c r="D47" i="7"/>
  <c r="D46" i="7"/>
  <c r="D36" i="7"/>
  <c r="F46" i="6"/>
  <c r="B46" i="6"/>
  <c r="K51" i="6"/>
  <c r="E52" i="6"/>
  <c r="E51" i="6"/>
  <c r="M45" i="6"/>
  <c r="E47" i="6"/>
  <c r="J37" i="4"/>
  <c r="E37" i="4"/>
  <c r="E32" i="6"/>
  <c r="G45" i="6"/>
  <c r="F44" i="6"/>
  <c r="G44" i="6" s="1"/>
  <c r="G46" i="6" s="1"/>
  <c r="M9" i="6"/>
  <c r="M29" i="6"/>
  <c r="M14" i="6"/>
  <c r="M15" i="6"/>
  <c r="M16" i="6"/>
  <c r="M17" i="6"/>
  <c r="M18" i="6"/>
  <c r="M19" i="6"/>
  <c r="M20" i="6"/>
  <c r="M21" i="6"/>
  <c r="M23" i="6"/>
  <c r="M24" i="6"/>
  <c r="M25" i="6"/>
  <c r="M10" i="6"/>
  <c r="M12" i="6"/>
  <c r="K32" i="6"/>
  <c r="K47" i="6" s="1"/>
  <c r="G17" i="6"/>
  <c r="G14" i="6"/>
  <c r="G15" i="6"/>
  <c r="G16" i="6"/>
  <c r="G18" i="6"/>
  <c r="G19" i="6"/>
  <c r="G20" i="6"/>
  <c r="G21" i="6"/>
  <c r="G25" i="6"/>
  <c r="G9" i="6"/>
  <c r="G10" i="6"/>
  <c r="G53" i="6"/>
  <c r="L51" i="6"/>
  <c r="J51" i="6"/>
  <c r="I51" i="6"/>
  <c r="H51" i="6"/>
  <c r="F51" i="6"/>
  <c r="D51" i="6"/>
  <c r="C51" i="6"/>
  <c r="B51" i="6"/>
  <c r="M50" i="6"/>
  <c r="G50" i="6"/>
  <c r="M49" i="6"/>
  <c r="G49" i="6"/>
  <c r="M44" i="6"/>
  <c r="M39" i="6"/>
  <c r="G39" i="6"/>
  <c r="M38" i="6"/>
  <c r="G38" i="6"/>
  <c r="M36" i="6"/>
  <c r="G36" i="6"/>
  <c r="M35" i="6"/>
  <c r="G35" i="6"/>
  <c r="L32" i="6"/>
  <c r="L47" i="6" s="1"/>
  <c r="J32" i="6"/>
  <c r="I32" i="6"/>
  <c r="I47" i="6" s="1"/>
  <c r="H32" i="6"/>
  <c r="H47" i="6" s="1"/>
  <c r="F32" i="6"/>
  <c r="F40" i="6" s="1"/>
  <c r="D32" i="6"/>
  <c r="D47" i="6" s="1"/>
  <c r="C32" i="6"/>
  <c r="C47" i="6" s="1"/>
  <c r="G24" i="6"/>
  <c r="G23" i="6"/>
  <c r="M13" i="6"/>
  <c r="G13" i="6"/>
  <c r="G12" i="6"/>
  <c r="K31" i="4"/>
  <c r="F30" i="4"/>
  <c r="F31" i="4"/>
  <c r="K22" i="4"/>
  <c r="K23" i="4"/>
  <c r="F20" i="4"/>
  <c r="F22" i="4"/>
  <c r="F23" i="4"/>
  <c r="K36" i="4"/>
  <c r="K34" i="4"/>
  <c r="F34" i="4"/>
  <c r="F47" i="4"/>
  <c r="J45" i="4"/>
  <c r="I45" i="4"/>
  <c r="H45" i="4"/>
  <c r="H46" i="4" s="1"/>
  <c r="G45" i="4"/>
  <c r="E45" i="4"/>
  <c r="D45" i="4"/>
  <c r="C45" i="4"/>
  <c r="B45" i="4"/>
  <c r="K44" i="4"/>
  <c r="F44" i="4"/>
  <c r="K43" i="4"/>
  <c r="F43" i="4"/>
  <c r="K42" i="4"/>
  <c r="F42" i="4"/>
  <c r="K41" i="4"/>
  <c r="F41" i="4"/>
  <c r="K40" i="4"/>
  <c r="F40" i="4"/>
  <c r="K39" i="4"/>
  <c r="F39" i="4"/>
  <c r="F36" i="4"/>
  <c r="K30" i="4"/>
  <c r="K28" i="4"/>
  <c r="F28" i="4"/>
  <c r="K27" i="4"/>
  <c r="F27" i="4"/>
  <c r="J24" i="4"/>
  <c r="I24" i="4"/>
  <c r="I37" i="4" s="1"/>
  <c r="H24" i="4"/>
  <c r="H37" i="4" s="1"/>
  <c r="G24" i="4"/>
  <c r="G37" i="4" s="1"/>
  <c r="E24" i="4"/>
  <c r="D24" i="4"/>
  <c r="D37" i="4" s="1"/>
  <c r="C24" i="4"/>
  <c r="C37" i="4" s="1"/>
  <c r="B24" i="4"/>
  <c r="B37" i="4" s="1"/>
  <c r="K20" i="4"/>
  <c r="K19" i="4"/>
  <c r="F19" i="4"/>
  <c r="K17" i="4"/>
  <c r="F17" i="4"/>
  <c r="K16" i="4"/>
  <c r="F16" i="4"/>
  <c r="K14" i="4"/>
  <c r="F14" i="4"/>
  <c r="K13" i="4"/>
  <c r="F13" i="4"/>
  <c r="K11" i="4"/>
  <c r="F11" i="4"/>
  <c r="K10" i="4"/>
  <c r="F10" i="4"/>
  <c r="K8" i="4"/>
  <c r="F8" i="4"/>
  <c r="K7" i="4"/>
  <c r="F7" i="4"/>
  <c r="K52" i="6" l="1"/>
  <c r="F47" i="6"/>
  <c r="D51" i="7"/>
  <c r="C52" i="7"/>
  <c r="D44" i="7"/>
  <c r="B52" i="7"/>
  <c r="J52" i="6"/>
  <c r="J47" i="6"/>
  <c r="H52" i="6"/>
  <c r="M51" i="6"/>
  <c r="C52" i="6"/>
  <c r="G51" i="6"/>
  <c r="F52" i="6"/>
  <c r="L52" i="6"/>
  <c r="I52" i="6"/>
  <c r="D52" i="6"/>
  <c r="M32" i="6"/>
  <c r="M47" i="6" s="1"/>
  <c r="G32" i="6"/>
  <c r="G46" i="4"/>
  <c r="K45" i="4"/>
  <c r="E46" i="4"/>
  <c r="I46" i="4"/>
  <c r="J46" i="4"/>
  <c r="K24" i="4"/>
  <c r="K37" i="4" s="1"/>
  <c r="C46" i="4"/>
  <c r="D46" i="4"/>
  <c r="F24" i="4"/>
  <c r="F37" i="4" s="1"/>
  <c r="B46" i="4"/>
  <c r="F45" i="4"/>
  <c r="G47" i="6" l="1"/>
  <c r="G40" i="6"/>
  <c r="D52" i="7"/>
  <c r="D54" i="7" s="1"/>
  <c r="G52" i="6"/>
  <c r="G54" i="6" s="1"/>
  <c r="L53" i="6" s="1"/>
  <c r="M53" i="6" s="1"/>
  <c r="M52" i="6"/>
  <c r="F46" i="4"/>
  <c r="F48" i="4" s="1"/>
  <c r="J47" i="4" s="1"/>
  <c r="K47" i="4" s="1"/>
  <c r="K46" i="4"/>
  <c r="M54" i="6" l="1"/>
  <c r="K48" i="4"/>
  <c r="F45" i="1" l="1"/>
  <c r="G43" i="1"/>
  <c r="H43" i="1"/>
  <c r="I43" i="1"/>
  <c r="J43" i="1"/>
  <c r="K38" i="1"/>
  <c r="K39" i="1"/>
  <c r="K40" i="1"/>
  <c r="K41" i="1"/>
  <c r="K42" i="1"/>
  <c r="K37" i="1"/>
  <c r="K27" i="1"/>
  <c r="K29" i="1"/>
  <c r="K26" i="1"/>
  <c r="K43" i="1" l="1"/>
  <c r="C43" i="1"/>
  <c r="D43" i="1"/>
  <c r="E43" i="1"/>
  <c r="B43" i="1"/>
  <c r="F38" i="1"/>
  <c r="F39" i="1"/>
  <c r="F40" i="1"/>
  <c r="F41" i="1"/>
  <c r="F42" i="1"/>
  <c r="F37" i="1"/>
  <c r="F43" i="1" l="1"/>
  <c r="F34" i="1"/>
  <c r="F32" i="1"/>
  <c r="F26" i="1"/>
  <c r="F27" i="1"/>
  <c r="B23" i="1" l="1"/>
  <c r="K8" i="1"/>
  <c r="K9" i="1"/>
  <c r="K11" i="1"/>
  <c r="K12" i="1"/>
  <c r="K13" i="1"/>
  <c r="K15" i="1"/>
  <c r="K16" i="1"/>
  <c r="K18" i="1"/>
  <c r="K19" i="1"/>
  <c r="K21" i="1"/>
  <c r="K22" i="1"/>
  <c r="K7" i="1"/>
  <c r="G23" i="1"/>
  <c r="H23" i="1"/>
  <c r="I23" i="1"/>
  <c r="J23" i="1"/>
  <c r="J35" i="1" s="1"/>
  <c r="C23" i="1"/>
  <c r="D23" i="1"/>
  <c r="E23" i="1"/>
  <c r="E35" i="1" s="1"/>
  <c r="F8" i="1"/>
  <c r="F9" i="1"/>
  <c r="F11" i="1"/>
  <c r="F12" i="1"/>
  <c r="F13" i="1"/>
  <c r="F15" i="1"/>
  <c r="F16" i="1"/>
  <c r="F18" i="1"/>
  <c r="F19" i="1"/>
  <c r="F21" i="1"/>
  <c r="F22" i="1"/>
  <c r="F7" i="1"/>
  <c r="H35" i="1" l="1"/>
  <c r="H44" i="1"/>
  <c r="D35" i="1"/>
  <c r="D44" i="1"/>
  <c r="C35" i="1"/>
  <c r="C44" i="1"/>
  <c r="G35" i="1"/>
  <c r="G44" i="1"/>
  <c r="I35" i="1"/>
  <c r="I44" i="1"/>
  <c r="B35" i="1"/>
  <c r="B44" i="1"/>
  <c r="E44" i="1"/>
  <c r="J44" i="1"/>
  <c r="F23" i="1"/>
  <c r="F35" i="1" s="1"/>
  <c r="K23" i="1"/>
  <c r="K35" i="1" s="1"/>
  <c r="F44" i="1" l="1"/>
  <c r="F46" i="1" s="1"/>
  <c r="J45" i="1" s="1"/>
  <c r="K45" i="1" s="1"/>
  <c r="K44" i="1"/>
  <c r="K46" i="1" l="1"/>
  <c r="B32" i="6"/>
  <c r="B52" i="6" l="1"/>
  <c r="B47" i="6"/>
</calcChain>
</file>

<file path=xl/sharedStrings.xml><?xml version="1.0" encoding="utf-8"?>
<sst xmlns="http://schemas.openxmlformats.org/spreadsheetml/2006/main" count="254" uniqueCount="124">
  <si>
    <t>…</t>
  </si>
  <si>
    <t>Proiect: …</t>
  </si>
  <si>
    <t>Anul 1</t>
  </si>
  <si>
    <t>Anul 2</t>
  </si>
  <si>
    <t>Servicii</t>
  </si>
  <si>
    <t>Serviciul A</t>
  </si>
  <si>
    <t>Serviciul B</t>
  </si>
  <si>
    <t>Serviciul C</t>
  </si>
  <si>
    <t>Organizatia</t>
  </si>
  <si>
    <t>Suma</t>
  </si>
  <si>
    <t>COSTURI</t>
  </si>
  <si>
    <t>(Initial) Investitii</t>
  </si>
  <si>
    <t>Costuri materiale</t>
  </si>
  <si>
    <t>Costuri cu personalul</t>
  </si>
  <si>
    <t>Costuri cu infrastructura</t>
  </si>
  <si>
    <t>Taxe</t>
  </si>
  <si>
    <t>Costuri financiare</t>
  </si>
  <si>
    <t>Costuri totale</t>
  </si>
  <si>
    <t>Deprecieri</t>
  </si>
  <si>
    <t>CHELTUIELI neoperative și costuri implicite</t>
  </si>
  <si>
    <t>Fonduri</t>
  </si>
  <si>
    <t>Donații</t>
  </si>
  <si>
    <t>Contract de servicii</t>
  </si>
  <si>
    <t>Taxe de membru</t>
  </si>
  <si>
    <t>Sponsorizare</t>
  </si>
  <si>
    <t xml:space="preserve">  Suma = venituri totale</t>
  </si>
  <si>
    <t xml:space="preserve">  Fluxul de numerar</t>
  </si>
  <si>
    <t>Numerar</t>
  </si>
  <si>
    <t xml:space="preserve">  Lichiditate</t>
  </si>
  <si>
    <t>VENITURI</t>
  </si>
  <si>
    <t>Proiect: Cafeneaua Dementa</t>
  </si>
  <si>
    <t>Serviciul A - Caféa</t>
  </si>
  <si>
    <t>Serviciul B - Consultatii</t>
  </si>
  <si>
    <t>Serviciul C - Activitati terapeutice</t>
  </si>
  <si>
    <t>masina de cafea</t>
  </si>
  <si>
    <t>echipament terapeutic</t>
  </si>
  <si>
    <t>mobilier pentru cafenea</t>
  </si>
  <si>
    <t>mancare si bautura</t>
  </si>
  <si>
    <t>materiale informative</t>
  </si>
  <si>
    <t>materiale terapeutice</t>
  </si>
  <si>
    <t>salariile angajatilor</t>
  </si>
  <si>
    <t>cheltuieli cu securitatea socială pentru angajați</t>
  </si>
  <si>
    <t>chirii</t>
  </si>
  <si>
    <t>energie (electricitate…)</t>
  </si>
  <si>
    <t>taxe pentru aprovizionarea cu apa</t>
  </si>
  <si>
    <t>taxe pentru gunoi</t>
  </si>
  <si>
    <t xml:space="preserve">-CHELTUIELI neoperative </t>
  </si>
  <si>
    <t>+ Costuri implicite</t>
  </si>
  <si>
    <t>folosirea autoturismului privat</t>
  </si>
  <si>
    <t>chirie pentru locatie</t>
  </si>
  <si>
    <t>Fonduri start-up guvernamentale</t>
  </si>
  <si>
    <t>Donatii</t>
  </si>
  <si>
    <t>Taxe pe servicii</t>
  </si>
  <si>
    <t>Taxe servicii (administrație regională, sistem de securitate socială)</t>
  </si>
  <si>
    <t>Venituri totale</t>
  </si>
  <si>
    <t>Proiect: Demența are nevoie de competență - Tirol Kliniken</t>
  </si>
  <si>
    <t>Organizatie</t>
  </si>
  <si>
    <t>papetărie</t>
  </si>
  <si>
    <t xml:space="preserve">  echipament</t>
  </si>
  <si>
    <t xml:space="preserve">  sistem de protecție a persoanei dezorientate pentru 6 secții</t>
  </si>
  <si>
    <t>parte a infrastructurii existente</t>
  </si>
  <si>
    <t>Servicii pentru pacienti</t>
  </si>
  <si>
    <t xml:space="preserve">Rețeaua de memorie </t>
  </si>
  <si>
    <t>Relatii cu publicul</t>
  </si>
  <si>
    <t>Papusi pentru lucrul cu pacientii cu dementa</t>
  </si>
  <si>
    <t>Covorase senzoriale</t>
  </si>
  <si>
    <t>casete de activare</t>
  </si>
  <si>
    <t>materiale pentru comunicare</t>
  </si>
  <si>
    <t>taxa pentru campanie</t>
  </si>
  <si>
    <t>implementarea tehnică a site-ului web</t>
  </si>
  <si>
    <t>evenimente</t>
  </si>
  <si>
    <t>implementarea tehnica a programelor TV de relaxare</t>
  </si>
  <si>
    <t>cheltuieli cu serviciile TV de relaxare</t>
  </si>
  <si>
    <t>salariile angajatilor in coordonare &amp; PR (1,5 FTE)</t>
  </si>
  <si>
    <t xml:space="preserve">salarii pentru asistentele medicale (2,1 FTE) </t>
  </si>
  <si>
    <t>cheltuieli cu securitatea socială pentru angajați (25%)</t>
  </si>
  <si>
    <t>Mentenanta sistemului de protectie pentru persoane dezorientate</t>
  </si>
  <si>
    <t>Costuri + Acumulari + Deprecieri</t>
  </si>
  <si>
    <t>programul de lucru al angajaților pentru întâlniri regulate</t>
  </si>
  <si>
    <t>programul de lucru al angajaților care participa la instruiri</t>
  </si>
  <si>
    <t>Instruiri</t>
  </si>
  <si>
    <t>taxe pentru instruiri</t>
  </si>
  <si>
    <t>Sistem de protectie pentru persoane dezorientate pentru 6 metri</t>
  </si>
  <si>
    <t>Sistem de siguranta 1 metru pentru usa</t>
  </si>
  <si>
    <t>SUMA CHELTUIELI neoperative și costuri implicite</t>
  </si>
  <si>
    <t>Sponsorizari evenimente</t>
  </si>
  <si>
    <t>Investitii</t>
  </si>
  <si>
    <t>Centrul de zi Alzheimer</t>
  </si>
  <si>
    <t>Organizatia mama</t>
  </si>
  <si>
    <t xml:space="preserve">Renovarea locatiei (reparatii acoperis, podea noua…) </t>
  </si>
  <si>
    <t>Echipamente noi pentru centrul de zi (bucatarie, alte infrastructuri)</t>
  </si>
  <si>
    <t xml:space="preserve">cheltuieli cu securitatea socială pentru angajați pentru primul an </t>
  </si>
  <si>
    <t xml:space="preserve">  sistem de securitate ușă pentru o  secție</t>
  </si>
  <si>
    <t>salarii pentru angajați în asistență medicală și îngrijire</t>
  </si>
  <si>
    <t>salarii pentru angajații sprijin (angajat alternativ al serviciului civil)</t>
  </si>
  <si>
    <t>salarii pentru conducere și angajații administrativi</t>
  </si>
  <si>
    <t>taxe pentru specialiști externi (kinetoterapeuți, ergoterapeuți ...)</t>
  </si>
  <si>
    <t>instruirea personalului</t>
  </si>
  <si>
    <t>Costuri materiale si alte costuri</t>
  </si>
  <si>
    <t>materiale de lucru și alte servicii achiziționate (pentru terapii și alte activități)</t>
  </si>
  <si>
    <t>produse alimentare și mese</t>
  </si>
  <si>
    <t>curatenie</t>
  </si>
  <si>
    <t>materiale pentru birou</t>
  </si>
  <si>
    <t>taxe poștale și de telecomunicații</t>
  </si>
  <si>
    <t>onorariile avocaților și consultanților</t>
  </si>
  <si>
    <t>costuri contabile și de salarizare</t>
  </si>
  <si>
    <t>alte costuri relevante</t>
  </si>
  <si>
    <t>energie (electricitate..)</t>
  </si>
  <si>
    <t xml:space="preserve">echipament IT </t>
  </si>
  <si>
    <t>mentenanta si reparatii</t>
  </si>
  <si>
    <t>asigurari</t>
  </si>
  <si>
    <t>flota de vehicule</t>
  </si>
  <si>
    <t>Echipamente noi pentru centrul de zi</t>
  </si>
  <si>
    <t>renovarea locatiei</t>
  </si>
  <si>
    <t>echipamente operaționale și de birou</t>
  </si>
  <si>
    <t>active cu valoare redusă</t>
  </si>
  <si>
    <t>„Subvenții din Fondul social de la Viena (inclusiv taxele pentru servicii de la vizitatori)”</t>
  </si>
  <si>
    <t>Taxe pentru servicii de la vizitatorii care plătesc singuri</t>
  </si>
  <si>
    <t>Rambursarea costurilor (pentru un angajat civil funcționar alternativ)</t>
  </si>
  <si>
    <t>Finanțare specială din Fondul social de la Viena (total 70 000 EUR, care sunt inversate în decurs de 10 ani)</t>
  </si>
  <si>
    <t>CHELTUIELI pe bază de angajamente</t>
  </si>
  <si>
    <t>Angajamente</t>
  </si>
  <si>
    <t xml:space="preserve"> Cheltuieli totale
(= Costuri + angajamente + amortizare + cheltuieli neoperante + costuri implicite) </t>
  </si>
  <si>
    <t>Proiect: Caritas Socialis - Centru de zi Alzheimer (Exemplu de calcul al costului unui centru de zi)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</si>
</sst>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;[Red]\-&quot;€&quot;\ #,##0"/>
    <numFmt numFmtId="165" formatCode="_-* #,##0.00\ &quot;€&quot;_-;\-* #,##0.00\ &quot;€&quot;_-;_-* &quot;-&quot;??\ &quot;€&quot;_-;_-@_-"/>
    <numFmt numFmtId="166" formatCode="_-* #,##0\ &quot;€&quot;_-;\-* #,##0\ &quot;€&quot;_-;_-* &quot;-&quot;??\ &quot;€&quot;_-;_-@_-"/>
  </numFmts>
  <fonts count="24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Montserrat"/>
    </font>
    <font>
      <b/>
      <sz val="11"/>
      <color theme="0"/>
      <name val="Montserrat"/>
    </font>
    <font>
      <b/>
      <sz val="18"/>
      <color theme="0"/>
      <name val="Montserrat"/>
    </font>
    <font>
      <b/>
      <sz val="11"/>
      <color rgb="FF000000"/>
      <name val="Montserrat"/>
    </font>
    <font>
      <b/>
      <sz val="10"/>
      <color rgb="FF000000"/>
      <name val="Montserrat"/>
    </font>
    <font>
      <b/>
      <sz val="10"/>
      <color theme="1"/>
      <name val="Montserrat"/>
    </font>
    <font>
      <sz val="10"/>
      <color theme="1"/>
      <name val="Montserrat"/>
    </font>
    <font>
      <sz val="10"/>
      <name val="Montserrat"/>
    </font>
    <font>
      <b/>
      <sz val="10"/>
      <name val="Montserrat"/>
    </font>
    <font>
      <sz val="10"/>
      <color rgb="FFFF0000"/>
      <name val="Montserrat"/>
    </font>
    <font>
      <b/>
      <sz val="10"/>
      <color rgb="FFFF0000"/>
      <name val="Montserrat"/>
    </font>
    <font>
      <b/>
      <sz val="12"/>
      <color theme="1"/>
      <name val="Montserrat"/>
    </font>
    <font>
      <sz val="10"/>
      <color rgb="FF000000"/>
      <name val="Montserrat"/>
    </font>
    <font>
      <sz val="8"/>
      <color rgb="FF000000"/>
      <name val="Montserrat"/>
    </font>
    <font>
      <b/>
      <sz val="12"/>
      <color theme="0"/>
      <name val="Montserrat"/>
    </font>
    <font>
      <b/>
      <sz val="12"/>
      <name val="Montserrat"/>
    </font>
    <font>
      <b/>
      <sz val="11"/>
      <color rgb="FF000000"/>
      <name val="Montserrat"/>
      <family val="3"/>
    </font>
    <font>
      <sz val="10"/>
      <name val="Montserrat"/>
      <family val="3"/>
    </font>
    <font>
      <sz val="10"/>
      <color rgb="FF000000"/>
      <name val="Montserrat"/>
      <family val="3"/>
    </font>
    <font>
      <b/>
      <sz val="10"/>
      <name val="Montserrat"/>
      <family val="3"/>
    </font>
  </fonts>
  <fills count="6">
    <fill>
      <patternFill patternType="none"/>
    </fill>
    <fill>
      <patternFill patternType="gray125"/>
    </fill>
    <fill>
      <patternFill patternType="solid">
        <fgColor rgb="FF003399"/>
        <bgColor indexed="64"/>
      </patternFill>
    </fill>
    <fill>
      <patternFill patternType="solid">
        <fgColor rgb="FFFDC608"/>
        <bgColor indexed="64"/>
      </patternFill>
    </fill>
    <fill>
      <patternFill patternType="solid">
        <fgColor rgb="FFFDD54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Fill="1" applyBorder="1"/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/>
    <xf numFmtId="166" fontId="0" fillId="0" borderId="0" xfId="0" applyNumberFormat="1" applyFill="1" applyBorder="1"/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164" fontId="9" fillId="0" borderId="1" xfId="0" applyNumberFormat="1" applyFont="1" applyFill="1" applyBorder="1" applyAlignment="1">
      <alignment vertical="center" wrapText="1"/>
    </xf>
    <xf numFmtId="164" fontId="9" fillId="0" borderId="1" xfId="1" applyNumberFormat="1" applyFont="1" applyFill="1" applyBorder="1" applyAlignment="1">
      <alignment vertical="center" wrapText="1"/>
    </xf>
    <xf numFmtId="166" fontId="10" fillId="0" borderId="1" xfId="1" applyNumberFormat="1" applyFont="1" applyFill="1" applyBorder="1" applyAlignment="1">
      <alignment horizontal="right" vertical="center" wrapText="1"/>
    </xf>
    <xf numFmtId="164" fontId="10" fillId="0" borderId="1" xfId="1" applyNumberFormat="1" applyFont="1" applyFill="1" applyBorder="1" applyAlignment="1">
      <alignment vertical="center" wrapText="1"/>
    </xf>
    <xf numFmtId="164" fontId="10" fillId="0" borderId="1" xfId="0" applyNumberFormat="1" applyFont="1" applyFill="1" applyBorder="1" applyAlignment="1">
      <alignment vertical="center" wrapText="1"/>
    </xf>
    <xf numFmtId="166" fontId="8" fillId="0" borderId="1" xfId="1" applyNumberFormat="1" applyFont="1" applyFill="1" applyBorder="1" applyAlignment="1">
      <alignment vertical="center"/>
    </xf>
    <xf numFmtId="164" fontId="8" fillId="0" borderId="1" xfId="1" applyNumberFormat="1" applyFont="1" applyFill="1" applyBorder="1" applyAlignment="1">
      <alignment vertical="center"/>
    </xf>
    <xf numFmtId="166" fontId="11" fillId="0" borderId="1" xfId="1" applyNumberFormat="1" applyFont="1" applyFill="1" applyBorder="1" applyAlignment="1">
      <alignment horizontal="right" vertical="center" wrapText="1"/>
    </xf>
    <xf numFmtId="164" fontId="11" fillId="0" borderId="1" xfId="1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5" fillId="3" borderId="1" xfId="0" applyFont="1" applyFill="1" applyBorder="1" applyAlignment="1">
      <alignment vertical="center" wrapText="1"/>
    </xf>
    <xf numFmtId="164" fontId="11" fillId="3" borderId="1" xfId="1" applyNumberFormat="1" applyFont="1" applyFill="1" applyBorder="1" applyAlignment="1">
      <alignment vertical="center" wrapText="1"/>
    </xf>
    <xf numFmtId="164" fontId="12" fillId="3" borderId="1" xfId="1" applyNumberFormat="1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vertical="center" wrapText="1"/>
    </xf>
    <xf numFmtId="164" fontId="14" fillId="0" borderId="1" xfId="1" applyNumberFormat="1" applyFont="1" applyFill="1" applyBorder="1" applyAlignment="1">
      <alignment vertical="center"/>
    </xf>
    <xf numFmtId="164" fontId="16" fillId="0" borderId="1" xfId="1" applyNumberFormat="1" applyFont="1" applyFill="1" applyBorder="1" applyAlignment="1">
      <alignment vertical="center"/>
    </xf>
    <xf numFmtId="164" fontId="13" fillId="0" borderId="1" xfId="1" applyNumberFormat="1" applyFont="1" applyFill="1" applyBorder="1" applyAlignment="1">
      <alignment vertical="center" wrapText="1"/>
    </xf>
    <xf numFmtId="164" fontId="13" fillId="0" borderId="1" xfId="1" applyNumberFormat="1" applyFont="1" applyFill="1" applyBorder="1" applyAlignment="1">
      <alignment vertical="center"/>
    </xf>
    <xf numFmtId="164" fontId="10" fillId="0" borderId="1" xfId="1" applyNumberFormat="1" applyFont="1" applyFill="1" applyBorder="1" applyAlignment="1">
      <alignment vertical="center"/>
    </xf>
    <xf numFmtId="166" fontId="12" fillId="0" borderId="1" xfId="1" applyNumberFormat="1" applyFont="1" applyFill="1" applyBorder="1" applyAlignment="1">
      <alignment vertical="center" wrapText="1"/>
    </xf>
    <xf numFmtId="164" fontId="12" fillId="0" borderId="1" xfId="1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166" fontId="19" fillId="3" borderId="1" xfId="1" applyNumberFormat="1" applyFont="1" applyFill="1" applyBorder="1" applyAlignment="1">
      <alignment horizontal="left" vertical="center" wrapText="1"/>
    </xf>
    <xf numFmtId="164" fontId="13" fillId="3" borderId="1" xfId="1" applyNumberFormat="1" applyFont="1" applyFill="1" applyBorder="1" applyAlignment="1">
      <alignment vertical="center" wrapText="1"/>
    </xf>
    <xf numFmtId="164" fontId="10" fillId="3" borderId="1" xfId="1" applyNumberFormat="1" applyFont="1" applyFill="1" applyBorder="1" applyAlignment="1">
      <alignment vertical="center" wrapText="1"/>
    </xf>
    <xf numFmtId="164" fontId="14" fillId="3" borderId="1" xfId="1" applyNumberFormat="1" applyFont="1" applyFill="1" applyBorder="1" applyAlignment="1">
      <alignment vertical="center" wrapText="1"/>
    </xf>
    <xf numFmtId="164" fontId="9" fillId="3" borderId="1" xfId="1" applyNumberFormat="1" applyFont="1" applyFill="1" applyBorder="1" applyAlignment="1">
      <alignment vertical="center" wrapText="1"/>
    </xf>
    <xf numFmtId="166" fontId="9" fillId="0" borderId="1" xfId="1" applyNumberFormat="1" applyFont="1" applyFill="1" applyBorder="1" applyAlignment="1">
      <alignment horizontal="left" vertical="center" wrapText="1"/>
    </xf>
    <xf numFmtId="166" fontId="11" fillId="5" borderId="1" xfId="1" applyNumberFormat="1" applyFont="1" applyFill="1" applyBorder="1" applyAlignment="1">
      <alignment vertical="center" wrapText="1"/>
    </xf>
    <xf numFmtId="0" fontId="20" fillId="3" borderId="1" xfId="0" applyFont="1" applyFill="1" applyBorder="1" applyAlignment="1">
      <alignment horizontal="center" vertical="center" wrapText="1"/>
    </xf>
    <xf numFmtId="166" fontId="23" fillId="5" borderId="1" xfId="1" applyNumberFormat="1" applyFont="1" applyFill="1" applyBorder="1" applyAlignment="1">
      <alignment vertical="center"/>
    </xf>
    <xf numFmtId="166" fontId="21" fillId="5" borderId="1" xfId="1" applyNumberFormat="1" applyFont="1" applyFill="1" applyBorder="1" applyAlignment="1">
      <alignment vertical="center" wrapText="1"/>
    </xf>
    <xf numFmtId="166" fontId="21" fillId="5" borderId="1" xfId="1" applyNumberFormat="1" applyFont="1" applyFill="1" applyBorder="1" applyAlignment="1">
      <alignment horizontal="right" vertical="center"/>
    </xf>
    <xf numFmtId="166" fontId="21" fillId="5" borderId="1" xfId="1" applyNumberFormat="1" applyFont="1" applyFill="1" applyBorder="1" applyAlignment="1">
      <alignment horizontal="center" vertical="center" wrapText="1"/>
    </xf>
    <xf numFmtId="166" fontId="12" fillId="5" borderId="1" xfId="1" applyNumberFormat="1" applyFont="1" applyFill="1" applyBorder="1" applyAlignment="1">
      <alignment vertical="center" wrapText="1"/>
    </xf>
    <xf numFmtId="166" fontId="12" fillId="5" borderId="1" xfId="1" applyNumberFormat="1" applyFont="1" applyFill="1" applyBorder="1" applyAlignment="1">
      <alignment horizontal="right" vertical="center"/>
    </xf>
    <xf numFmtId="166" fontId="11" fillId="3" borderId="1" xfId="1" applyNumberFormat="1" applyFont="1" applyFill="1" applyBorder="1" applyAlignment="1">
      <alignment vertical="center" wrapText="1"/>
    </xf>
    <xf numFmtId="166" fontId="12" fillId="3" borderId="1" xfId="1" applyNumberFormat="1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0" borderId="1" xfId="0" quotePrefix="1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 wrapText="1"/>
    </xf>
    <xf numFmtId="166" fontId="22" fillId="0" borderId="1" xfId="1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DD5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zoomScale="90" zoomScaleNormal="90" workbookViewId="0">
      <pane xSplit="1" ySplit="5" topLeftCell="B30" activePane="bottomRight" state="frozen"/>
      <selection pane="topRight" activeCell="B1" sqref="B1"/>
      <selection pane="bottomLeft" activeCell="A5" sqref="A5"/>
      <selection pane="bottomRight" activeCell="E24" sqref="E24"/>
    </sheetView>
  </sheetViews>
  <sheetFormatPr defaultColWidth="11.42578125" defaultRowHeight="15"/>
  <cols>
    <col min="1" max="1" width="36.28515625" style="1" customWidth="1"/>
    <col min="2" max="4" width="11.7109375" style="1" customWidth="1"/>
    <col min="5" max="5" width="18.28515625" style="1" customWidth="1"/>
    <col min="6" max="6" width="20.140625" style="1" customWidth="1"/>
    <col min="7" max="9" width="11.7109375" style="1" customWidth="1"/>
    <col min="10" max="10" width="17.85546875" style="1" customWidth="1"/>
    <col min="11" max="11" width="18.140625" style="1" customWidth="1"/>
    <col min="12" max="12" width="11.42578125" style="1"/>
    <col min="13" max="13" width="13.140625" style="1" bestFit="1" customWidth="1"/>
    <col min="14" max="16384" width="11.42578125" style="1"/>
  </cols>
  <sheetData>
    <row r="1" spans="1:13" ht="23.25">
      <c r="A1" s="56" t="s">
        <v>30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3" ht="18">
      <c r="A2" s="57"/>
      <c r="B2" s="57" t="s">
        <v>2</v>
      </c>
      <c r="C2" s="57"/>
      <c r="D2" s="57"/>
      <c r="E2" s="57"/>
      <c r="F2" s="57"/>
      <c r="G2" s="57" t="s">
        <v>3</v>
      </c>
      <c r="H2" s="57"/>
      <c r="I2" s="57"/>
      <c r="J2" s="57"/>
      <c r="K2" s="57"/>
    </row>
    <row r="3" spans="1:13">
      <c r="A3" s="57"/>
      <c r="B3" s="58" t="s">
        <v>4</v>
      </c>
      <c r="C3" s="59"/>
      <c r="D3" s="60"/>
      <c r="E3" s="50" t="s">
        <v>56</v>
      </c>
      <c r="F3" s="50" t="s">
        <v>9</v>
      </c>
      <c r="G3" s="58" t="s">
        <v>4</v>
      </c>
      <c r="H3" s="59"/>
      <c r="I3" s="60"/>
      <c r="J3" s="50" t="s">
        <v>56</v>
      </c>
      <c r="K3" s="6" t="s">
        <v>9</v>
      </c>
    </row>
    <row r="4" spans="1:13" ht="33.75">
      <c r="A4" s="57"/>
      <c r="B4" s="7" t="s">
        <v>31</v>
      </c>
      <c r="C4" s="7" t="s">
        <v>32</v>
      </c>
      <c r="D4" s="7" t="s">
        <v>33</v>
      </c>
      <c r="E4" s="8"/>
      <c r="F4" s="8"/>
      <c r="G4" s="7" t="s">
        <v>31</v>
      </c>
      <c r="H4" s="7" t="s">
        <v>32</v>
      </c>
      <c r="I4" s="7" t="s">
        <v>33</v>
      </c>
      <c r="J4" s="8"/>
      <c r="K4" s="8"/>
    </row>
    <row r="5" spans="1:13" ht="18">
      <c r="A5" s="9" t="s">
        <v>10</v>
      </c>
      <c r="B5" s="57"/>
      <c r="C5" s="57"/>
      <c r="D5" s="57"/>
      <c r="E5" s="57"/>
      <c r="F5" s="57"/>
      <c r="G5" s="57"/>
      <c r="H5" s="57"/>
      <c r="I5" s="57"/>
      <c r="J5" s="57"/>
      <c r="K5" s="57"/>
    </row>
    <row r="6" spans="1:13">
      <c r="A6" s="10" t="s">
        <v>11</v>
      </c>
      <c r="B6" s="11"/>
      <c r="C6" s="11"/>
      <c r="D6" s="11"/>
      <c r="E6" s="11"/>
      <c r="F6" s="11"/>
      <c r="G6" s="12"/>
      <c r="H6" s="12"/>
      <c r="I6" s="12"/>
      <c r="J6" s="12"/>
      <c r="K6" s="12"/>
    </row>
    <row r="7" spans="1:13">
      <c r="A7" s="13" t="s">
        <v>34</v>
      </c>
      <c r="B7" s="14">
        <v>7000</v>
      </c>
      <c r="C7" s="14"/>
      <c r="D7" s="14"/>
      <c r="E7" s="14"/>
      <c r="F7" s="14">
        <f>SUM(B7:E7)</f>
        <v>7000</v>
      </c>
      <c r="G7" s="14"/>
      <c r="H7" s="14"/>
      <c r="I7" s="14"/>
      <c r="J7" s="14"/>
      <c r="K7" s="14">
        <f>SUM(G7:J7)</f>
        <v>0</v>
      </c>
    </row>
    <row r="8" spans="1:13">
      <c r="A8" s="13" t="s">
        <v>36</v>
      </c>
      <c r="B8" s="14">
        <v>15000</v>
      </c>
      <c r="C8" s="11"/>
      <c r="D8" s="11"/>
      <c r="E8" s="11"/>
      <c r="F8" s="14">
        <f t="shared" ref="F8:F22" si="0">SUM(B8:E8)</f>
        <v>15000</v>
      </c>
      <c r="G8" s="12"/>
      <c r="H8" s="12"/>
      <c r="I8" s="12"/>
      <c r="J8" s="12"/>
      <c r="K8" s="14">
        <f t="shared" ref="K8:K22" si="1">SUM(G8:J8)</f>
        <v>0</v>
      </c>
    </row>
    <row r="9" spans="1:13">
      <c r="A9" s="13" t="s">
        <v>35</v>
      </c>
      <c r="B9" s="14"/>
      <c r="C9" s="11"/>
      <c r="D9" s="15">
        <v>4000</v>
      </c>
      <c r="E9" s="11"/>
      <c r="F9" s="14">
        <f t="shared" si="0"/>
        <v>4000</v>
      </c>
      <c r="G9" s="12"/>
      <c r="H9" s="12"/>
      <c r="I9" s="12"/>
      <c r="J9" s="12"/>
      <c r="K9" s="14">
        <f t="shared" si="1"/>
        <v>0</v>
      </c>
    </row>
    <row r="10" spans="1:13">
      <c r="A10" s="16" t="s">
        <v>12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</row>
    <row r="11" spans="1:13">
      <c r="A11" s="18" t="s">
        <v>37</v>
      </c>
      <c r="B11" s="19">
        <v>20000</v>
      </c>
      <c r="C11" s="19"/>
      <c r="D11" s="19"/>
      <c r="E11" s="19"/>
      <c r="F11" s="19">
        <f t="shared" si="0"/>
        <v>20000</v>
      </c>
      <c r="G11" s="19">
        <v>30000</v>
      </c>
      <c r="H11" s="19"/>
      <c r="I11" s="19"/>
      <c r="J11" s="19"/>
      <c r="K11" s="19">
        <f t="shared" si="1"/>
        <v>30000</v>
      </c>
      <c r="M11" s="4"/>
    </row>
    <row r="12" spans="1:13">
      <c r="A12" s="18" t="s">
        <v>38</v>
      </c>
      <c r="B12" s="19"/>
      <c r="C12" s="19">
        <v>1500</v>
      </c>
      <c r="D12" s="19"/>
      <c r="E12" s="19"/>
      <c r="F12" s="19">
        <f t="shared" si="0"/>
        <v>1500</v>
      </c>
      <c r="G12" s="19"/>
      <c r="H12" s="19">
        <v>500</v>
      </c>
      <c r="I12" s="19"/>
      <c r="J12" s="19"/>
      <c r="K12" s="19">
        <f t="shared" si="1"/>
        <v>500</v>
      </c>
    </row>
    <row r="13" spans="1:13">
      <c r="A13" s="18" t="s">
        <v>39</v>
      </c>
      <c r="B13" s="19"/>
      <c r="C13" s="19"/>
      <c r="D13" s="19">
        <v>1000</v>
      </c>
      <c r="E13" s="19"/>
      <c r="F13" s="19">
        <f t="shared" si="0"/>
        <v>1000</v>
      </c>
      <c r="G13" s="19"/>
      <c r="H13" s="19"/>
      <c r="I13" s="19">
        <v>1000</v>
      </c>
      <c r="J13" s="19"/>
      <c r="K13" s="19">
        <f t="shared" si="1"/>
        <v>1000</v>
      </c>
    </row>
    <row r="14" spans="1:13">
      <c r="A14" s="10" t="s">
        <v>13</v>
      </c>
      <c r="B14" s="11"/>
      <c r="C14" s="11"/>
      <c r="D14" s="11"/>
      <c r="E14" s="11"/>
      <c r="F14" s="14"/>
      <c r="G14" s="11"/>
      <c r="H14" s="11"/>
      <c r="I14" s="11"/>
      <c r="J14" s="11"/>
      <c r="K14" s="14"/>
    </row>
    <row r="15" spans="1:13">
      <c r="A15" s="18" t="s">
        <v>40</v>
      </c>
      <c r="B15" s="19">
        <v>15000</v>
      </c>
      <c r="C15" s="19">
        <v>5000</v>
      </c>
      <c r="D15" s="19"/>
      <c r="E15" s="19">
        <v>5000</v>
      </c>
      <c r="F15" s="14">
        <f t="shared" si="0"/>
        <v>25000</v>
      </c>
      <c r="G15" s="19">
        <v>15000</v>
      </c>
      <c r="H15" s="19">
        <v>5000</v>
      </c>
      <c r="I15" s="19"/>
      <c r="J15" s="19">
        <v>5000</v>
      </c>
      <c r="K15" s="14">
        <f t="shared" si="1"/>
        <v>25000</v>
      </c>
    </row>
    <row r="16" spans="1:13" ht="25.5">
      <c r="A16" s="18" t="s">
        <v>41</v>
      </c>
      <c r="B16" s="19">
        <v>0</v>
      </c>
      <c r="C16" s="19">
        <v>0</v>
      </c>
      <c r="D16" s="19"/>
      <c r="E16" s="19">
        <v>0</v>
      </c>
      <c r="F16" s="14">
        <f t="shared" si="0"/>
        <v>0</v>
      </c>
      <c r="G16" s="19">
        <v>1500</v>
      </c>
      <c r="H16" s="19">
        <v>500</v>
      </c>
      <c r="I16" s="19"/>
      <c r="J16" s="19">
        <v>500</v>
      </c>
      <c r="K16" s="14">
        <f t="shared" si="1"/>
        <v>2500</v>
      </c>
    </row>
    <row r="17" spans="1:11">
      <c r="A17" s="10" t="s">
        <v>14</v>
      </c>
      <c r="B17" s="11"/>
      <c r="C17" s="11"/>
      <c r="D17" s="11"/>
      <c r="E17" s="11"/>
      <c r="F17" s="14"/>
      <c r="G17" s="11"/>
      <c r="H17" s="11"/>
      <c r="I17" s="11"/>
      <c r="J17" s="11"/>
      <c r="K17" s="17"/>
    </row>
    <row r="18" spans="1:11">
      <c r="A18" s="18" t="s">
        <v>42</v>
      </c>
      <c r="B18" s="15"/>
      <c r="C18" s="15"/>
      <c r="D18" s="15"/>
      <c r="E18" s="15"/>
      <c r="F18" s="14">
        <f t="shared" si="0"/>
        <v>0</v>
      </c>
      <c r="G18" s="11"/>
      <c r="H18" s="11"/>
      <c r="I18" s="11"/>
      <c r="J18" s="15">
        <v>8400</v>
      </c>
      <c r="K18" s="19">
        <f t="shared" si="1"/>
        <v>8400</v>
      </c>
    </row>
    <row r="19" spans="1:11">
      <c r="A19" s="18" t="s">
        <v>43</v>
      </c>
      <c r="B19" s="15"/>
      <c r="C19" s="15"/>
      <c r="D19" s="15"/>
      <c r="E19" s="15">
        <v>1200</v>
      </c>
      <c r="F19" s="14">
        <f t="shared" si="0"/>
        <v>1200</v>
      </c>
      <c r="G19" s="11"/>
      <c r="H19" s="11"/>
      <c r="I19" s="11"/>
      <c r="J19" s="19">
        <v>1200</v>
      </c>
      <c r="K19" s="19">
        <f t="shared" si="1"/>
        <v>1200</v>
      </c>
    </row>
    <row r="20" spans="1:11">
      <c r="A20" s="10" t="s">
        <v>15</v>
      </c>
      <c r="B20" s="15"/>
      <c r="C20" s="15"/>
      <c r="D20" s="15"/>
      <c r="E20" s="15"/>
      <c r="F20" s="14"/>
      <c r="G20" s="11"/>
      <c r="H20" s="11"/>
      <c r="I20" s="11"/>
      <c r="J20" s="11"/>
      <c r="K20" s="19"/>
    </row>
    <row r="21" spans="1:11">
      <c r="A21" s="20" t="s">
        <v>44</v>
      </c>
      <c r="B21" s="15">
        <v>200</v>
      </c>
      <c r="C21" s="15"/>
      <c r="D21" s="15"/>
      <c r="E21" s="15"/>
      <c r="F21" s="14">
        <f t="shared" si="0"/>
        <v>200</v>
      </c>
      <c r="G21" s="15">
        <v>200</v>
      </c>
      <c r="H21" s="15"/>
      <c r="I21" s="15"/>
      <c r="J21" s="15"/>
      <c r="K21" s="14">
        <f t="shared" si="1"/>
        <v>200</v>
      </c>
    </row>
    <row r="22" spans="1:11">
      <c r="A22" s="20" t="s">
        <v>45</v>
      </c>
      <c r="B22" s="15">
        <v>100</v>
      </c>
      <c r="C22" s="15"/>
      <c r="D22" s="15"/>
      <c r="E22" s="15"/>
      <c r="F22" s="14">
        <f t="shared" si="0"/>
        <v>100</v>
      </c>
      <c r="G22" s="15">
        <v>100</v>
      </c>
      <c r="H22" s="15"/>
      <c r="I22" s="15"/>
      <c r="J22" s="15"/>
      <c r="K22" s="14">
        <f t="shared" si="1"/>
        <v>100</v>
      </c>
    </row>
    <row r="23" spans="1:11" s="3" customFormat="1" ht="15.75">
      <c r="A23" s="21" t="s">
        <v>17</v>
      </c>
      <c r="B23" s="22">
        <f t="shared" ref="B23:K23" si="2">SUM(B7:B22)</f>
        <v>57300</v>
      </c>
      <c r="C23" s="22">
        <f t="shared" si="2"/>
        <v>6500</v>
      </c>
      <c r="D23" s="22">
        <f t="shared" si="2"/>
        <v>5000</v>
      </c>
      <c r="E23" s="22">
        <f t="shared" si="2"/>
        <v>6200</v>
      </c>
      <c r="F23" s="23">
        <f t="shared" si="2"/>
        <v>75000</v>
      </c>
      <c r="G23" s="22">
        <f t="shared" si="2"/>
        <v>46800</v>
      </c>
      <c r="H23" s="22">
        <f t="shared" si="2"/>
        <v>6000</v>
      </c>
      <c r="I23" s="22">
        <f t="shared" si="2"/>
        <v>1000</v>
      </c>
      <c r="J23" s="22">
        <f t="shared" si="2"/>
        <v>15100</v>
      </c>
      <c r="K23" s="23">
        <f t="shared" si="2"/>
        <v>68900</v>
      </c>
    </row>
    <row r="24" spans="1:11" ht="39" customHeight="1">
      <c r="A24" s="9" t="s">
        <v>120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</row>
    <row r="25" spans="1:11">
      <c r="A25" s="16" t="s">
        <v>121</v>
      </c>
      <c r="B25" s="17"/>
      <c r="C25" s="17"/>
      <c r="D25" s="17"/>
      <c r="E25" s="25"/>
      <c r="F25" s="25"/>
      <c r="G25" s="17"/>
      <c r="H25" s="17"/>
      <c r="I25" s="17"/>
      <c r="J25" s="17"/>
      <c r="K25" s="26"/>
    </row>
    <row r="26" spans="1:11">
      <c r="A26" s="13" t="s">
        <v>34</v>
      </c>
      <c r="B26" s="27">
        <v>-6300</v>
      </c>
      <c r="C26" s="19"/>
      <c r="D26" s="19"/>
      <c r="E26" s="27"/>
      <c r="F26" s="28">
        <f>SUM(B26:E26)</f>
        <v>-6300</v>
      </c>
      <c r="G26" s="19"/>
      <c r="H26" s="19"/>
      <c r="I26" s="19"/>
      <c r="J26" s="19"/>
      <c r="K26" s="26">
        <f>SUM(G26:J26)</f>
        <v>0</v>
      </c>
    </row>
    <row r="27" spans="1:11" ht="25.5">
      <c r="A27" s="18" t="s">
        <v>91</v>
      </c>
      <c r="B27" s="19">
        <v>1500</v>
      </c>
      <c r="C27" s="19">
        <v>500</v>
      </c>
      <c r="D27" s="19"/>
      <c r="E27" s="14">
        <v>500</v>
      </c>
      <c r="F27" s="29">
        <f t="shared" ref="F27" si="3">SUM(B27:E27)</f>
        <v>2500</v>
      </c>
      <c r="G27" s="27">
        <v>-1500</v>
      </c>
      <c r="H27" s="27">
        <v>-500</v>
      </c>
      <c r="I27" s="19"/>
      <c r="J27" s="19"/>
      <c r="K27" s="28">
        <f t="shared" ref="K27:K29" si="4">SUM(G27:J27)</f>
        <v>-2000</v>
      </c>
    </row>
    <row r="28" spans="1:11">
      <c r="A28" s="30" t="s">
        <v>18</v>
      </c>
      <c r="B28" s="19"/>
      <c r="C28" s="19"/>
      <c r="D28" s="19"/>
      <c r="E28" s="19"/>
      <c r="F28" s="25"/>
      <c r="G28" s="19"/>
      <c r="H28" s="19"/>
      <c r="I28" s="19"/>
      <c r="J28" s="31"/>
      <c r="K28" s="26"/>
    </row>
    <row r="29" spans="1:11">
      <c r="A29" s="13" t="s">
        <v>34</v>
      </c>
      <c r="B29" s="19"/>
      <c r="C29" s="19"/>
      <c r="D29" s="19"/>
      <c r="E29" s="19"/>
      <c r="F29" s="25"/>
      <c r="G29" s="19">
        <v>700</v>
      </c>
      <c r="H29" s="19"/>
      <c r="I29" s="19"/>
      <c r="J29" s="19"/>
      <c r="K29" s="26">
        <f t="shared" si="4"/>
        <v>700</v>
      </c>
    </row>
    <row r="30" spans="1:11" ht="36" customHeight="1">
      <c r="A30" s="9" t="s">
        <v>19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</row>
    <row r="31" spans="1:11">
      <c r="A31" s="52" t="s">
        <v>46</v>
      </c>
      <c r="B31" s="17"/>
      <c r="C31" s="17"/>
      <c r="D31" s="17"/>
      <c r="E31" s="25"/>
      <c r="F31" s="25"/>
      <c r="G31" s="17"/>
      <c r="H31" s="17"/>
      <c r="I31" s="17"/>
      <c r="J31" s="17"/>
      <c r="K31" s="17"/>
    </row>
    <row r="32" spans="1:11">
      <c r="A32" s="13" t="s">
        <v>48</v>
      </c>
      <c r="B32" s="17"/>
      <c r="C32" s="17"/>
      <c r="D32" s="17"/>
      <c r="E32" s="28">
        <v>-500</v>
      </c>
      <c r="F32" s="28">
        <f>SUM(B32:E32)</f>
        <v>-500</v>
      </c>
      <c r="G32" s="17"/>
      <c r="H32" s="17"/>
      <c r="I32" s="17"/>
      <c r="J32" s="28">
        <v>-400</v>
      </c>
      <c r="K32" s="17"/>
    </row>
    <row r="33" spans="1:12">
      <c r="A33" s="53" t="s">
        <v>47</v>
      </c>
      <c r="B33" s="31"/>
      <c r="C33" s="31"/>
      <c r="D33" s="31"/>
      <c r="E33" s="31"/>
      <c r="F33" s="28"/>
      <c r="G33" s="31"/>
      <c r="H33" s="31"/>
      <c r="I33" s="31"/>
      <c r="J33" s="31"/>
      <c r="K33" s="31"/>
    </row>
    <row r="34" spans="1:12">
      <c r="A34" s="13" t="s">
        <v>49</v>
      </c>
      <c r="B34" s="19"/>
      <c r="C34" s="19"/>
      <c r="D34" s="19"/>
      <c r="E34" s="19">
        <v>8400</v>
      </c>
      <c r="F34" s="29">
        <f t="shared" ref="F34" si="5">SUM(B34:E34)</f>
        <v>8400</v>
      </c>
      <c r="G34" s="19"/>
      <c r="H34" s="19"/>
      <c r="I34" s="19"/>
      <c r="J34" s="19"/>
      <c r="K34" s="19"/>
      <c r="L34" s="4"/>
    </row>
    <row r="35" spans="1:12" ht="63">
      <c r="A35" s="21" t="s">
        <v>122</v>
      </c>
      <c r="B35" s="22">
        <f>SUM(B23,B25:B29,B31:B34)</f>
        <v>52500</v>
      </c>
      <c r="C35" s="22">
        <f t="shared" ref="C35:F35" si="6">SUM(C23,C25:C29,C31:C34)</f>
        <v>7000</v>
      </c>
      <c r="D35" s="22">
        <f t="shared" si="6"/>
        <v>5000</v>
      </c>
      <c r="E35" s="22">
        <f t="shared" si="6"/>
        <v>14600</v>
      </c>
      <c r="F35" s="23">
        <f t="shared" si="6"/>
        <v>79100</v>
      </c>
      <c r="G35" s="22">
        <f t="shared" ref="G35" si="7">SUM(G23,G25:G29,G31:G34)</f>
        <v>46000</v>
      </c>
      <c r="H35" s="22">
        <f t="shared" ref="H35" si="8">SUM(H23,H25:H29,H31:H34)</f>
        <v>5500</v>
      </c>
      <c r="I35" s="22">
        <f t="shared" ref="I35" si="9">SUM(I23,I25:I29,I31:I34)</f>
        <v>1000</v>
      </c>
      <c r="J35" s="22">
        <f t="shared" ref="J35" si="10">SUM(J23,J25:J29,J31:J34)</f>
        <v>14700</v>
      </c>
      <c r="K35" s="23">
        <f t="shared" ref="K35" si="11">SUM(K23,K25:K29,K31:K34)</f>
        <v>67600</v>
      </c>
    </row>
    <row r="36" spans="1:12" ht="18">
      <c r="A36" s="32" t="s">
        <v>29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</row>
    <row r="37" spans="1:12">
      <c r="A37" s="33" t="s">
        <v>50</v>
      </c>
      <c r="B37" s="19"/>
      <c r="C37" s="19"/>
      <c r="D37" s="19"/>
      <c r="E37" s="19">
        <v>15000</v>
      </c>
      <c r="F37" s="19">
        <f>SUM(B37:E37)</f>
        <v>15000</v>
      </c>
      <c r="G37" s="19"/>
      <c r="H37" s="19"/>
      <c r="I37" s="19"/>
      <c r="J37" s="19"/>
      <c r="K37" s="19">
        <f>SUM(G37:J37)</f>
        <v>0</v>
      </c>
    </row>
    <row r="38" spans="1:12">
      <c r="A38" s="33" t="s">
        <v>51</v>
      </c>
      <c r="B38" s="19"/>
      <c r="C38" s="19"/>
      <c r="D38" s="19"/>
      <c r="E38" s="19">
        <v>13000</v>
      </c>
      <c r="F38" s="19">
        <f t="shared" ref="F38:F42" si="12">SUM(B38:E38)</f>
        <v>13000</v>
      </c>
      <c r="G38" s="19"/>
      <c r="H38" s="19"/>
      <c r="I38" s="19"/>
      <c r="J38" s="19">
        <v>7000</v>
      </c>
      <c r="K38" s="19">
        <f t="shared" ref="K38:K42" si="13">SUM(G38:J38)</f>
        <v>7000</v>
      </c>
    </row>
    <row r="39" spans="1:12">
      <c r="A39" s="33" t="s">
        <v>52</v>
      </c>
      <c r="B39" s="19">
        <v>30000</v>
      </c>
      <c r="C39" s="19"/>
      <c r="D39" s="19">
        <v>1500</v>
      </c>
      <c r="E39" s="19"/>
      <c r="F39" s="19">
        <f t="shared" si="12"/>
        <v>31500</v>
      </c>
      <c r="G39" s="19">
        <v>45000</v>
      </c>
      <c r="H39" s="19"/>
      <c r="I39" s="19">
        <v>2000</v>
      </c>
      <c r="J39" s="19"/>
      <c r="K39" s="19">
        <f t="shared" si="13"/>
        <v>47000</v>
      </c>
    </row>
    <row r="40" spans="1:12" ht="31.5" customHeight="1">
      <c r="A40" s="33" t="s">
        <v>53</v>
      </c>
      <c r="B40" s="19"/>
      <c r="C40" s="19"/>
      <c r="D40" s="19">
        <v>6000</v>
      </c>
      <c r="E40" s="19"/>
      <c r="F40" s="19">
        <f t="shared" si="12"/>
        <v>6000</v>
      </c>
      <c r="G40" s="19"/>
      <c r="H40" s="19"/>
      <c r="I40" s="19">
        <v>6500</v>
      </c>
      <c r="J40" s="19"/>
      <c r="K40" s="19">
        <f t="shared" si="13"/>
        <v>6500</v>
      </c>
    </row>
    <row r="41" spans="1:12">
      <c r="A41" s="33" t="s">
        <v>23</v>
      </c>
      <c r="B41" s="19"/>
      <c r="C41" s="19"/>
      <c r="D41" s="19"/>
      <c r="E41" s="19">
        <v>400</v>
      </c>
      <c r="F41" s="19">
        <f t="shared" si="12"/>
        <v>400</v>
      </c>
      <c r="G41" s="19"/>
      <c r="H41" s="19"/>
      <c r="I41" s="19"/>
      <c r="J41" s="19">
        <v>800</v>
      </c>
      <c r="K41" s="19">
        <f t="shared" si="13"/>
        <v>800</v>
      </c>
    </row>
    <row r="42" spans="1:12">
      <c r="A42" s="33" t="s">
        <v>24</v>
      </c>
      <c r="B42" s="19"/>
      <c r="C42" s="19">
        <v>5000</v>
      </c>
      <c r="D42" s="19"/>
      <c r="E42" s="19"/>
      <c r="F42" s="19">
        <f t="shared" si="12"/>
        <v>5000</v>
      </c>
      <c r="G42" s="19"/>
      <c r="H42" s="19">
        <v>8000</v>
      </c>
      <c r="I42" s="19"/>
      <c r="J42" s="19"/>
      <c r="K42" s="19">
        <f t="shared" si="13"/>
        <v>8000</v>
      </c>
    </row>
    <row r="43" spans="1:12" s="3" customFormat="1" ht="15.75">
      <c r="A43" s="34" t="s">
        <v>54</v>
      </c>
      <c r="B43" s="22">
        <f>SUM(B37:B42)</f>
        <v>30000</v>
      </c>
      <c r="C43" s="22">
        <f t="shared" ref="C43:K43" si="14">SUM(C37:C42)</f>
        <v>5000</v>
      </c>
      <c r="D43" s="22">
        <f t="shared" si="14"/>
        <v>7500</v>
      </c>
      <c r="E43" s="22">
        <f t="shared" si="14"/>
        <v>28400</v>
      </c>
      <c r="F43" s="23">
        <f t="shared" si="14"/>
        <v>70900</v>
      </c>
      <c r="G43" s="22">
        <f t="shared" si="14"/>
        <v>45000</v>
      </c>
      <c r="H43" s="22">
        <f t="shared" si="14"/>
        <v>8000</v>
      </c>
      <c r="I43" s="22">
        <f t="shared" si="14"/>
        <v>8500</v>
      </c>
      <c r="J43" s="22">
        <f t="shared" si="14"/>
        <v>7800</v>
      </c>
      <c r="K43" s="23">
        <f t="shared" si="14"/>
        <v>69300</v>
      </c>
    </row>
    <row r="44" spans="1:12" s="3" customFormat="1" ht="15.75">
      <c r="A44" s="34" t="s">
        <v>26</v>
      </c>
      <c r="B44" s="35">
        <f t="shared" ref="B44:K44" si="15">B43-B23</f>
        <v>-27300</v>
      </c>
      <c r="C44" s="35">
        <f t="shared" si="15"/>
        <v>-1500</v>
      </c>
      <c r="D44" s="36">
        <f t="shared" si="15"/>
        <v>2500</v>
      </c>
      <c r="E44" s="36">
        <f t="shared" si="15"/>
        <v>22200</v>
      </c>
      <c r="F44" s="37">
        <f>F43-F23</f>
        <v>-4100</v>
      </c>
      <c r="G44" s="35">
        <f t="shared" si="15"/>
        <v>-1800</v>
      </c>
      <c r="H44" s="35">
        <f t="shared" si="15"/>
        <v>2000</v>
      </c>
      <c r="I44" s="36">
        <f t="shared" si="15"/>
        <v>7500</v>
      </c>
      <c r="J44" s="35">
        <f t="shared" si="15"/>
        <v>-7300</v>
      </c>
      <c r="K44" s="38">
        <f t="shared" si="15"/>
        <v>400</v>
      </c>
    </row>
    <row r="45" spans="1:12" s="3" customFormat="1" ht="15.75">
      <c r="A45" s="34" t="s">
        <v>27</v>
      </c>
      <c r="B45" s="22"/>
      <c r="C45" s="22"/>
      <c r="D45" s="22"/>
      <c r="E45" s="22">
        <v>5000</v>
      </c>
      <c r="F45" s="23">
        <f>SUM(B45:E45)</f>
        <v>5000</v>
      </c>
      <c r="G45" s="22"/>
      <c r="H45" s="22"/>
      <c r="I45" s="22"/>
      <c r="J45" s="22">
        <f>F46</f>
        <v>900</v>
      </c>
      <c r="K45" s="23">
        <f>SUM(G45:J45)</f>
        <v>900</v>
      </c>
    </row>
    <row r="46" spans="1:12" s="3" customFormat="1" ht="15.75">
      <c r="A46" s="34" t="s">
        <v>28</v>
      </c>
      <c r="B46" s="38"/>
      <c r="C46" s="38"/>
      <c r="D46" s="38"/>
      <c r="E46" s="38"/>
      <c r="F46" s="38">
        <f>F44+F45</f>
        <v>900</v>
      </c>
      <c r="G46" s="38"/>
      <c r="H46" s="38"/>
      <c r="I46" s="38"/>
      <c r="J46" s="38"/>
      <c r="K46" s="38">
        <f>K44+K45</f>
        <v>1300</v>
      </c>
    </row>
    <row r="47" spans="1:12">
      <c r="A47" s="2"/>
    </row>
  </sheetData>
  <mergeCells count="9">
    <mergeCell ref="B30:K30"/>
    <mergeCell ref="B36:K36"/>
    <mergeCell ref="A1:K1"/>
    <mergeCell ref="A2:A4"/>
    <mergeCell ref="B2:F2"/>
    <mergeCell ref="G2:K2"/>
    <mergeCell ref="B3:D3"/>
    <mergeCell ref="G3:I3"/>
    <mergeCell ref="B5:K5"/>
  </mergeCells>
  <pageMargins left="0.7" right="0.7" top="0.78740157499999996" bottom="0.78740157499999996" header="0.3" footer="0.3"/>
  <pageSetup paperSize="8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55"/>
  <sheetViews>
    <sheetView zoomScale="90" zoomScaleNormal="90" workbookViewId="0">
      <pane xSplit="1" ySplit="5" topLeftCell="B33" activePane="bottomRight" state="frozen"/>
      <selection pane="topRight" activeCell="B1" sqref="B1"/>
      <selection pane="bottomLeft" activeCell="A5" sqref="A5"/>
      <selection pane="bottomRight" activeCell="D46" sqref="D46"/>
    </sheetView>
  </sheetViews>
  <sheetFormatPr defaultColWidth="11.42578125" defaultRowHeight="15"/>
  <cols>
    <col min="1" max="1" width="36.28515625" style="1" customWidth="1"/>
    <col min="2" max="5" width="11.7109375" style="1" customWidth="1"/>
    <col min="6" max="6" width="18.28515625" style="1" customWidth="1"/>
    <col min="7" max="7" width="20.140625" style="1" customWidth="1"/>
    <col min="8" max="11" width="11.7109375" style="1" customWidth="1"/>
    <col min="12" max="12" width="17.85546875" style="1" customWidth="1"/>
    <col min="13" max="13" width="18.140625" style="1" customWidth="1"/>
    <col min="14" max="14" width="11.42578125" style="1"/>
    <col min="15" max="15" width="13.140625" style="1" bestFit="1" customWidth="1"/>
    <col min="16" max="16384" width="11.42578125" style="1"/>
  </cols>
  <sheetData>
    <row r="1" spans="1:15" ht="23.25">
      <c r="A1" s="56" t="s">
        <v>55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5" ht="18">
      <c r="A2" s="57"/>
      <c r="B2" s="57" t="s">
        <v>2</v>
      </c>
      <c r="C2" s="57"/>
      <c r="D2" s="57"/>
      <c r="E2" s="57"/>
      <c r="F2" s="57"/>
      <c r="G2" s="57"/>
      <c r="H2" s="57" t="s">
        <v>3</v>
      </c>
      <c r="I2" s="57"/>
      <c r="J2" s="57"/>
      <c r="K2" s="57"/>
      <c r="L2" s="57"/>
      <c r="M2" s="57"/>
    </row>
    <row r="3" spans="1:15">
      <c r="A3" s="57"/>
      <c r="B3" s="61" t="s">
        <v>4</v>
      </c>
      <c r="C3" s="61"/>
      <c r="D3" s="61"/>
      <c r="E3" s="5"/>
      <c r="F3" s="5" t="s">
        <v>56</v>
      </c>
      <c r="G3" s="5" t="s">
        <v>9</v>
      </c>
      <c r="H3" s="61" t="s">
        <v>4</v>
      </c>
      <c r="I3" s="61"/>
      <c r="J3" s="61"/>
      <c r="K3" s="5"/>
      <c r="L3" s="50" t="s">
        <v>56</v>
      </c>
      <c r="M3" s="6" t="s">
        <v>9</v>
      </c>
    </row>
    <row r="4" spans="1:15" ht="24.75" customHeight="1">
      <c r="A4" s="57"/>
      <c r="B4" s="7" t="s">
        <v>80</v>
      </c>
      <c r="C4" s="7" t="s">
        <v>61</v>
      </c>
      <c r="D4" s="7" t="s">
        <v>62</v>
      </c>
      <c r="E4" s="7" t="s">
        <v>63</v>
      </c>
      <c r="F4" s="8"/>
      <c r="G4" s="8"/>
      <c r="H4" s="7" t="s">
        <v>80</v>
      </c>
      <c r="I4" s="7" t="s">
        <v>61</v>
      </c>
      <c r="J4" s="7" t="s">
        <v>62</v>
      </c>
      <c r="K4" s="7" t="s">
        <v>63</v>
      </c>
      <c r="L4" s="8"/>
      <c r="M4" s="8"/>
    </row>
    <row r="5" spans="1:15" ht="18">
      <c r="A5" s="9" t="s">
        <v>10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5">
      <c r="A6" s="10" t="s">
        <v>11</v>
      </c>
      <c r="B6" s="11"/>
      <c r="C6" s="11"/>
      <c r="D6" s="11"/>
      <c r="E6" s="11"/>
      <c r="F6" s="11"/>
      <c r="G6" s="11"/>
      <c r="H6" s="12"/>
      <c r="I6" s="12"/>
      <c r="J6" s="12"/>
      <c r="K6" s="12"/>
      <c r="L6" s="12"/>
      <c r="M6" s="12"/>
    </row>
    <row r="7" spans="1:15" ht="15" customHeight="1">
      <c r="A7" s="13" t="s">
        <v>57</v>
      </c>
      <c r="B7" s="62" t="s">
        <v>60</v>
      </c>
      <c r="C7" s="62"/>
      <c r="D7" s="62"/>
      <c r="E7" s="62"/>
      <c r="F7" s="62"/>
      <c r="G7" s="62"/>
      <c r="H7" s="62" t="s">
        <v>60</v>
      </c>
      <c r="I7" s="62"/>
      <c r="J7" s="62"/>
      <c r="K7" s="62"/>
      <c r="L7" s="62"/>
      <c r="M7" s="62"/>
    </row>
    <row r="8" spans="1:15" ht="15" customHeight="1">
      <c r="A8" s="13" t="s">
        <v>58</v>
      </c>
      <c r="B8" s="62" t="s">
        <v>60</v>
      </c>
      <c r="C8" s="62"/>
      <c r="D8" s="62"/>
      <c r="E8" s="62"/>
      <c r="F8" s="62"/>
      <c r="G8" s="62"/>
      <c r="H8" s="62" t="s">
        <v>60</v>
      </c>
      <c r="I8" s="62"/>
      <c r="J8" s="62"/>
      <c r="K8" s="62"/>
      <c r="L8" s="62"/>
      <c r="M8" s="62"/>
    </row>
    <row r="9" spans="1:15" ht="33" customHeight="1">
      <c r="A9" s="13" t="s">
        <v>59</v>
      </c>
      <c r="B9" s="14"/>
      <c r="C9" s="15"/>
      <c r="D9" s="15"/>
      <c r="E9" s="15"/>
      <c r="F9" s="15">
        <v>120000</v>
      </c>
      <c r="G9" s="14">
        <f>SUM(B9:F9)</f>
        <v>120000</v>
      </c>
      <c r="H9" s="12"/>
      <c r="I9" s="12"/>
      <c r="J9" s="12"/>
      <c r="K9" s="12"/>
      <c r="L9" s="12"/>
      <c r="M9" s="19">
        <f t="shared" ref="M9:M25" si="0">SUM(H9:L9)</f>
        <v>0</v>
      </c>
    </row>
    <row r="10" spans="1:15" ht="33" customHeight="1">
      <c r="A10" s="13" t="s">
        <v>92</v>
      </c>
      <c r="B10" s="14"/>
      <c r="C10" s="15"/>
      <c r="D10" s="15"/>
      <c r="E10" s="15"/>
      <c r="F10" s="15">
        <v>35000</v>
      </c>
      <c r="G10" s="14">
        <f>SUM(B10:F10)</f>
        <v>35000</v>
      </c>
      <c r="H10" s="12"/>
      <c r="I10" s="12"/>
      <c r="J10" s="12"/>
      <c r="K10" s="12"/>
      <c r="L10" s="12"/>
      <c r="M10" s="19">
        <f t="shared" si="0"/>
        <v>0</v>
      </c>
    </row>
    <row r="11" spans="1:15">
      <c r="A11" s="16" t="s">
        <v>12</v>
      </c>
      <c r="B11" s="26"/>
      <c r="C11" s="26"/>
      <c r="D11" s="26"/>
      <c r="E11" s="26"/>
      <c r="F11" s="26"/>
      <c r="G11" s="26"/>
      <c r="H11" s="17"/>
      <c r="I11" s="17"/>
      <c r="J11" s="17"/>
      <c r="K11" s="17"/>
      <c r="L11" s="17"/>
      <c r="M11" s="19"/>
    </row>
    <row r="12" spans="1:15" ht="25.5">
      <c r="A12" s="13" t="s">
        <v>64</v>
      </c>
      <c r="B12" s="19"/>
      <c r="C12" s="19">
        <v>960</v>
      </c>
      <c r="D12" s="19"/>
      <c r="E12" s="19"/>
      <c r="F12" s="19"/>
      <c r="G12" s="19">
        <f>SUM(B12:F12)</f>
        <v>960</v>
      </c>
      <c r="H12" s="19"/>
      <c r="I12" s="19">
        <v>1600</v>
      </c>
      <c r="J12" s="19"/>
      <c r="K12" s="19"/>
      <c r="L12" s="19"/>
      <c r="M12" s="19">
        <f t="shared" si="0"/>
        <v>1600</v>
      </c>
      <c r="O12" s="4"/>
    </row>
    <row r="13" spans="1:15">
      <c r="A13" s="13" t="s">
        <v>65</v>
      </c>
      <c r="B13" s="19"/>
      <c r="C13" s="19"/>
      <c r="D13" s="19"/>
      <c r="E13" s="19"/>
      <c r="F13" s="19">
        <v>21000</v>
      </c>
      <c r="G13" s="19">
        <f>SUM(B13:F13)</f>
        <v>21000</v>
      </c>
      <c r="H13" s="19"/>
      <c r="I13" s="19"/>
      <c r="J13" s="19"/>
      <c r="K13" s="19"/>
      <c r="L13" s="19">
        <v>21000</v>
      </c>
      <c r="M13" s="19">
        <f>SUM(H13:L13)</f>
        <v>21000</v>
      </c>
    </row>
    <row r="14" spans="1:15">
      <c r="A14" s="13" t="s">
        <v>66</v>
      </c>
      <c r="B14" s="19"/>
      <c r="C14" s="19">
        <v>1500</v>
      </c>
      <c r="D14" s="19"/>
      <c r="E14" s="19"/>
      <c r="F14" s="19"/>
      <c r="G14" s="19">
        <f t="shared" ref="G14:G21" si="1">SUM(B14:F14)</f>
        <v>1500</v>
      </c>
      <c r="H14" s="19"/>
      <c r="I14" s="19">
        <v>1500</v>
      </c>
      <c r="J14" s="19"/>
      <c r="K14" s="19"/>
      <c r="L14" s="19"/>
      <c r="M14" s="19">
        <f t="shared" si="0"/>
        <v>1500</v>
      </c>
    </row>
    <row r="15" spans="1:15">
      <c r="A15" s="13" t="s">
        <v>67</v>
      </c>
      <c r="B15" s="19"/>
      <c r="C15" s="19"/>
      <c r="D15" s="19"/>
      <c r="E15" s="19">
        <v>4350</v>
      </c>
      <c r="F15" s="19"/>
      <c r="G15" s="19">
        <f t="shared" si="1"/>
        <v>4350</v>
      </c>
      <c r="H15" s="19"/>
      <c r="I15" s="19"/>
      <c r="J15" s="19"/>
      <c r="K15" s="19">
        <v>3800</v>
      </c>
      <c r="L15" s="19"/>
      <c r="M15" s="19">
        <f t="shared" si="0"/>
        <v>3800</v>
      </c>
    </row>
    <row r="16" spans="1:15">
      <c r="A16" s="13" t="s">
        <v>68</v>
      </c>
      <c r="B16" s="19"/>
      <c r="C16" s="19"/>
      <c r="D16" s="19"/>
      <c r="E16" s="19">
        <v>10500</v>
      </c>
      <c r="F16" s="19"/>
      <c r="G16" s="19">
        <f t="shared" si="1"/>
        <v>10500</v>
      </c>
      <c r="H16" s="19"/>
      <c r="I16" s="19"/>
      <c r="J16" s="19"/>
      <c r="K16" s="19"/>
      <c r="L16" s="19"/>
      <c r="M16" s="19">
        <f t="shared" si="0"/>
        <v>0</v>
      </c>
    </row>
    <row r="17" spans="1:13">
      <c r="A17" s="13" t="s">
        <v>69</v>
      </c>
      <c r="B17" s="19"/>
      <c r="C17" s="19"/>
      <c r="D17" s="19"/>
      <c r="E17" s="19"/>
      <c r="F17" s="19"/>
      <c r="G17" s="19">
        <f t="shared" si="1"/>
        <v>0</v>
      </c>
      <c r="H17" s="19"/>
      <c r="I17" s="19"/>
      <c r="J17" s="19"/>
      <c r="K17" s="19"/>
      <c r="L17" s="19">
        <v>2650</v>
      </c>
      <c r="M17" s="19">
        <f t="shared" si="0"/>
        <v>2650</v>
      </c>
    </row>
    <row r="18" spans="1:13">
      <c r="A18" s="13" t="s">
        <v>70</v>
      </c>
      <c r="B18" s="19"/>
      <c r="C18" s="19"/>
      <c r="D18" s="19"/>
      <c r="E18" s="19">
        <v>3600</v>
      </c>
      <c r="F18" s="19"/>
      <c r="G18" s="19">
        <f t="shared" si="1"/>
        <v>3600</v>
      </c>
      <c r="H18" s="19"/>
      <c r="I18" s="19"/>
      <c r="J18" s="19"/>
      <c r="K18" s="19">
        <v>2600</v>
      </c>
      <c r="L18" s="19"/>
      <c r="M18" s="19">
        <f t="shared" si="0"/>
        <v>2600</v>
      </c>
    </row>
    <row r="19" spans="1:13" ht="25.5">
      <c r="A19" s="13" t="s">
        <v>71</v>
      </c>
      <c r="B19" s="19"/>
      <c r="C19" s="19">
        <v>4000</v>
      </c>
      <c r="D19" s="19"/>
      <c r="E19" s="19"/>
      <c r="F19" s="19"/>
      <c r="G19" s="19">
        <f t="shared" si="1"/>
        <v>4000</v>
      </c>
      <c r="H19" s="19"/>
      <c r="I19" s="19"/>
      <c r="J19" s="19"/>
      <c r="K19" s="19"/>
      <c r="L19" s="19"/>
      <c r="M19" s="19">
        <f t="shared" si="0"/>
        <v>0</v>
      </c>
    </row>
    <row r="20" spans="1:13">
      <c r="A20" s="13" t="s">
        <v>72</v>
      </c>
      <c r="B20" s="19"/>
      <c r="C20" s="19">
        <v>1890</v>
      </c>
      <c r="D20" s="19"/>
      <c r="E20" s="19"/>
      <c r="F20" s="19"/>
      <c r="G20" s="19">
        <f t="shared" si="1"/>
        <v>1890</v>
      </c>
      <c r="H20" s="19"/>
      <c r="I20" s="19">
        <v>1890</v>
      </c>
      <c r="J20" s="19"/>
      <c r="K20" s="19"/>
      <c r="L20" s="19"/>
      <c r="M20" s="19">
        <f t="shared" si="0"/>
        <v>1890</v>
      </c>
    </row>
    <row r="21" spans="1:13">
      <c r="A21" s="13" t="s">
        <v>81</v>
      </c>
      <c r="B21" s="19">
        <v>25100</v>
      </c>
      <c r="C21" s="19"/>
      <c r="D21" s="19"/>
      <c r="E21" s="19"/>
      <c r="F21" s="19"/>
      <c r="G21" s="19">
        <f t="shared" si="1"/>
        <v>25100</v>
      </c>
      <c r="H21" s="19">
        <v>19000</v>
      </c>
      <c r="I21" s="19"/>
      <c r="J21" s="19"/>
      <c r="K21" s="19"/>
      <c r="L21" s="19"/>
      <c r="M21" s="19">
        <f t="shared" si="0"/>
        <v>19000</v>
      </c>
    </row>
    <row r="22" spans="1:13">
      <c r="A22" s="10" t="s">
        <v>13</v>
      </c>
      <c r="B22" s="15"/>
      <c r="C22" s="15"/>
      <c r="D22" s="15"/>
      <c r="E22" s="15"/>
      <c r="F22" s="15"/>
      <c r="G22" s="14"/>
      <c r="H22" s="11"/>
      <c r="I22" s="11"/>
      <c r="J22" s="11"/>
      <c r="K22" s="11"/>
      <c r="L22" s="11"/>
      <c r="M22" s="19"/>
    </row>
    <row r="23" spans="1:13" ht="25.5">
      <c r="A23" s="13" t="s">
        <v>73</v>
      </c>
      <c r="B23" s="19"/>
      <c r="C23" s="19"/>
      <c r="D23" s="19"/>
      <c r="E23" s="19"/>
      <c r="F23" s="19">
        <v>67500</v>
      </c>
      <c r="G23" s="14">
        <f>SUM(B23:F23)</f>
        <v>67500</v>
      </c>
      <c r="H23" s="19"/>
      <c r="I23" s="19"/>
      <c r="J23" s="19"/>
      <c r="K23" s="19"/>
      <c r="L23" s="19">
        <v>68625</v>
      </c>
      <c r="M23" s="19">
        <f t="shared" si="0"/>
        <v>68625</v>
      </c>
    </row>
    <row r="24" spans="1:13" ht="25.5">
      <c r="A24" s="13" t="s">
        <v>74</v>
      </c>
      <c r="B24" s="19"/>
      <c r="C24" s="19"/>
      <c r="D24" s="19">
        <v>89775</v>
      </c>
      <c r="E24" s="19"/>
      <c r="F24" s="19"/>
      <c r="G24" s="14">
        <f>SUM(B24:F24)</f>
        <v>89775</v>
      </c>
      <c r="H24" s="19"/>
      <c r="I24" s="19"/>
      <c r="J24" s="19">
        <v>91350</v>
      </c>
      <c r="K24" s="19"/>
      <c r="L24" s="19"/>
      <c r="M24" s="19">
        <f t="shared" si="0"/>
        <v>91350</v>
      </c>
    </row>
    <row r="25" spans="1:13" ht="25.5">
      <c r="A25" s="13" t="s">
        <v>75</v>
      </c>
      <c r="B25" s="19"/>
      <c r="C25" s="19"/>
      <c r="D25" s="19">
        <v>31500</v>
      </c>
      <c r="E25" s="19"/>
      <c r="F25" s="19">
        <v>22500</v>
      </c>
      <c r="G25" s="14">
        <f>SUM(B25:F25)</f>
        <v>54000</v>
      </c>
      <c r="H25" s="19"/>
      <c r="I25" s="19"/>
      <c r="J25" s="19">
        <v>30450</v>
      </c>
      <c r="K25" s="19"/>
      <c r="L25" s="19">
        <v>22875</v>
      </c>
      <c r="M25" s="19">
        <f t="shared" si="0"/>
        <v>53325</v>
      </c>
    </row>
    <row r="26" spans="1:13">
      <c r="A26" s="10" t="s">
        <v>14</v>
      </c>
      <c r="B26" s="15"/>
      <c r="C26" s="15"/>
      <c r="D26" s="15"/>
      <c r="E26" s="15"/>
      <c r="F26" s="15"/>
      <c r="G26" s="14"/>
      <c r="H26" s="11"/>
      <c r="I26" s="11"/>
      <c r="J26" s="11"/>
      <c r="K26" s="11"/>
      <c r="L26" s="11"/>
      <c r="M26" s="17"/>
    </row>
    <row r="27" spans="1:13" ht="15" customHeight="1">
      <c r="A27" s="13" t="s">
        <v>42</v>
      </c>
      <c r="B27" s="62" t="s">
        <v>60</v>
      </c>
      <c r="C27" s="62"/>
      <c r="D27" s="62"/>
      <c r="E27" s="62"/>
      <c r="F27" s="62"/>
      <c r="G27" s="62"/>
      <c r="H27" s="62" t="s">
        <v>60</v>
      </c>
      <c r="I27" s="62"/>
      <c r="J27" s="62"/>
      <c r="K27" s="62"/>
      <c r="L27" s="62"/>
      <c r="M27" s="62"/>
    </row>
    <row r="28" spans="1:13" ht="15" customHeight="1">
      <c r="A28" s="13" t="s">
        <v>43</v>
      </c>
      <c r="B28" s="62" t="s">
        <v>60</v>
      </c>
      <c r="C28" s="62"/>
      <c r="D28" s="62"/>
      <c r="E28" s="62"/>
      <c r="F28" s="62"/>
      <c r="G28" s="62"/>
      <c r="H28" s="62" t="s">
        <v>60</v>
      </c>
      <c r="I28" s="62"/>
      <c r="J28" s="62"/>
      <c r="K28" s="62"/>
      <c r="L28" s="62"/>
      <c r="M28" s="62"/>
    </row>
    <row r="29" spans="1:13" ht="25.5">
      <c r="A29" s="13" t="s">
        <v>76</v>
      </c>
      <c r="B29" s="15"/>
      <c r="C29" s="15"/>
      <c r="D29" s="15"/>
      <c r="E29" s="15"/>
      <c r="F29" s="15"/>
      <c r="G29" s="14"/>
      <c r="H29" s="11"/>
      <c r="I29" s="11"/>
      <c r="J29" s="11"/>
      <c r="K29" s="11"/>
      <c r="L29" s="19">
        <v>8000</v>
      </c>
      <c r="M29" s="19">
        <f>SUM(H29:L29)</f>
        <v>8000</v>
      </c>
    </row>
    <row r="30" spans="1:13" ht="15" customHeight="1">
      <c r="A30" s="10" t="s">
        <v>15</v>
      </c>
      <c r="B30" s="62" t="s">
        <v>60</v>
      </c>
      <c r="C30" s="62"/>
      <c r="D30" s="62"/>
      <c r="E30" s="62"/>
      <c r="F30" s="62"/>
      <c r="G30" s="62"/>
      <c r="H30" s="62" t="s">
        <v>60</v>
      </c>
      <c r="I30" s="62"/>
      <c r="J30" s="62"/>
      <c r="K30" s="62"/>
      <c r="L30" s="62"/>
      <c r="M30" s="62"/>
    </row>
    <row r="31" spans="1:13" ht="15" customHeight="1">
      <c r="A31" s="10" t="s">
        <v>16</v>
      </c>
      <c r="B31" s="62" t="s">
        <v>60</v>
      </c>
      <c r="C31" s="62"/>
      <c r="D31" s="62"/>
      <c r="E31" s="62"/>
      <c r="F31" s="62"/>
      <c r="G31" s="62"/>
      <c r="H31" s="62" t="s">
        <v>60</v>
      </c>
      <c r="I31" s="62"/>
      <c r="J31" s="62"/>
      <c r="K31" s="62"/>
      <c r="L31" s="62"/>
      <c r="M31" s="62"/>
    </row>
    <row r="32" spans="1:13" s="3" customFormat="1" ht="15.75">
      <c r="A32" s="21" t="s">
        <v>17</v>
      </c>
      <c r="B32" s="22">
        <f t="shared" ref="B32:M32" si="2">SUM(B7:B30)</f>
        <v>25100</v>
      </c>
      <c r="C32" s="22">
        <f t="shared" si="2"/>
        <v>8350</v>
      </c>
      <c r="D32" s="22">
        <f t="shared" si="2"/>
        <v>121275</v>
      </c>
      <c r="E32" s="22">
        <f t="shared" si="2"/>
        <v>18450</v>
      </c>
      <c r="F32" s="22">
        <f t="shared" si="2"/>
        <v>266000</v>
      </c>
      <c r="G32" s="23">
        <f t="shared" si="2"/>
        <v>439175</v>
      </c>
      <c r="H32" s="22">
        <f t="shared" si="2"/>
        <v>19000</v>
      </c>
      <c r="I32" s="22">
        <f t="shared" si="2"/>
        <v>4990</v>
      </c>
      <c r="J32" s="22">
        <f t="shared" si="2"/>
        <v>121800</v>
      </c>
      <c r="K32" s="22">
        <f t="shared" si="2"/>
        <v>6400</v>
      </c>
      <c r="L32" s="22">
        <f t="shared" si="2"/>
        <v>123150</v>
      </c>
      <c r="M32" s="23">
        <f t="shared" si="2"/>
        <v>275340</v>
      </c>
    </row>
    <row r="33" spans="1:14" ht="35.25" customHeight="1">
      <c r="A33" s="9" t="s">
        <v>120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</row>
    <row r="34" spans="1:14">
      <c r="A34" s="16" t="s">
        <v>121</v>
      </c>
      <c r="B34" s="17"/>
      <c r="C34" s="17"/>
      <c r="D34" s="17"/>
      <c r="E34" s="17"/>
      <c r="F34" s="25"/>
      <c r="G34" s="25"/>
      <c r="H34" s="17"/>
      <c r="I34" s="17"/>
      <c r="J34" s="17"/>
      <c r="K34" s="17"/>
      <c r="L34" s="17"/>
      <c r="M34" s="26"/>
    </row>
    <row r="35" spans="1:14" ht="25.5">
      <c r="A35" s="13" t="s">
        <v>82</v>
      </c>
      <c r="B35" s="27"/>
      <c r="C35" s="19"/>
      <c r="D35" s="19"/>
      <c r="E35" s="19"/>
      <c r="F35" s="27">
        <v>-108000</v>
      </c>
      <c r="G35" s="29">
        <f>SUM(B35:F35)</f>
        <v>-108000</v>
      </c>
      <c r="H35" s="19"/>
      <c r="I35" s="19"/>
      <c r="J35" s="19"/>
      <c r="K35" s="19"/>
      <c r="L35" s="19"/>
      <c r="M35" s="26">
        <f>SUM(H35:L35)</f>
        <v>0</v>
      </c>
    </row>
    <row r="36" spans="1:14">
      <c r="A36" s="13" t="s">
        <v>83</v>
      </c>
      <c r="B36" s="19"/>
      <c r="C36" s="19"/>
      <c r="D36" s="19"/>
      <c r="E36" s="19"/>
      <c r="F36" s="14">
        <v>-31500</v>
      </c>
      <c r="G36" s="29">
        <f t="shared" ref="G36:G39" si="3">SUM(B36:F36)</f>
        <v>-31500</v>
      </c>
      <c r="H36" s="27"/>
      <c r="I36" s="27"/>
      <c r="J36" s="19"/>
      <c r="K36" s="19"/>
      <c r="L36" s="19"/>
      <c r="M36" s="29">
        <f t="shared" ref="M36:M39" si="4">SUM(H36:L36)</f>
        <v>0</v>
      </c>
    </row>
    <row r="37" spans="1:14">
      <c r="A37" s="30" t="s">
        <v>18</v>
      </c>
      <c r="B37" s="19"/>
      <c r="C37" s="19"/>
      <c r="D37" s="19"/>
      <c r="E37" s="19"/>
      <c r="F37" s="19"/>
      <c r="G37" s="29"/>
      <c r="H37" s="19"/>
      <c r="I37" s="19"/>
      <c r="J37" s="19"/>
      <c r="K37" s="19"/>
      <c r="L37" s="31"/>
      <c r="M37" s="26"/>
    </row>
    <row r="38" spans="1:14" ht="25.5">
      <c r="A38" s="13" t="s">
        <v>82</v>
      </c>
      <c r="B38" s="19"/>
      <c r="C38" s="19"/>
      <c r="D38" s="19"/>
      <c r="E38" s="19"/>
      <c r="F38" s="19"/>
      <c r="G38" s="29">
        <f t="shared" si="3"/>
        <v>0</v>
      </c>
      <c r="H38" s="19"/>
      <c r="I38" s="19"/>
      <c r="J38" s="19"/>
      <c r="K38" s="19"/>
      <c r="L38" s="19">
        <v>12000</v>
      </c>
      <c r="M38" s="26">
        <f t="shared" si="4"/>
        <v>12000</v>
      </c>
    </row>
    <row r="39" spans="1:14">
      <c r="A39" s="13" t="s">
        <v>83</v>
      </c>
      <c r="B39" s="19"/>
      <c r="C39" s="19"/>
      <c r="D39" s="19"/>
      <c r="E39" s="19"/>
      <c r="F39" s="19"/>
      <c r="G39" s="29">
        <f t="shared" si="3"/>
        <v>0</v>
      </c>
      <c r="H39" s="19"/>
      <c r="I39" s="19"/>
      <c r="J39" s="19"/>
      <c r="K39" s="19"/>
      <c r="L39" s="19">
        <v>3500</v>
      </c>
      <c r="M39" s="26">
        <f t="shared" si="4"/>
        <v>3500</v>
      </c>
    </row>
    <row r="40" spans="1:14">
      <c r="A40" s="39" t="s">
        <v>77</v>
      </c>
      <c r="B40" s="19"/>
      <c r="C40" s="19"/>
      <c r="D40" s="19"/>
      <c r="E40" s="19"/>
      <c r="F40" s="19">
        <f>SUM(F32,F35:F39)</f>
        <v>126500</v>
      </c>
      <c r="G40" s="19">
        <f>SUM(G32,G35:G39)</f>
        <v>299675</v>
      </c>
      <c r="H40" s="19"/>
      <c r="I40" s="19"/>
      <c r="J40" s="19"/>
      <c r="K40" s="19"/>
      <c r="L40" s="19"/>
      <c r="M40" s="26"/>
    </row>
    <row r="41" spans="1:14" ht="36" customHeight="1">
      <c r="A41" s="9" t="s">
        <v>19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</row>
    <row r="42" spans="1:14">
      <c r="A42" s="52" t="s">
        <v>46</v>
      </c>
      <c r="B42" s="62" t="s">
        <v>60</v>
      </c>
      <c r="C42" s="62"/>
      <c r="D42" s="62"/>
      <c r="E42" s="62"/>
      <c r="F42" s="62"/>
      <c r="G42" s="62"/>
      <c r="H42" s="17"/>
      <c r="I42" s="17"/>
      <c r="J42" s="17"/>
      <c r="K42" s="17"/>
      <c r="L42" s="17"/>
      <c r="M42" s="17"/>
    </row>
    <row r="43" spans="1:14">
      <c r="A43" s="53" t="s">
        <v>47</v>
      </c>
      <c r="B43" s="31"/>
      <c r="C43" s="31"/>
      <c r="D43" s="31"/>
      <c r="E43" s="31"/>
      <c r="F43" s="31"/>
      <c r="G43" s="28"/>
      <c r="H43" s="31"/>
      <c r="I43" s="31"/>
      <c r="J43" s="31"/>
      <c r="K43" s="31"/>
      <c r="L43" s="31"/>
      <c r="M43" s="26"/>
    </row>
    <row r="44" spans="1:14" ht="25.5">
      <c r="A44" s="13" t="s">
        <v>78</v>
      </c>
      <c r="B44" s="40"/>
      <c r="C44" s="40"/>
      <c r="D44" s="40"/>
      <c r="E44" s="40"/>
      <c r="F44" s="40">
        <f>520*35*2</f>
        <v>36400</v>
      </c>
      <c r="G44" s="29">
        <f t="shared" ref="G44:G45" si="5">SUM(B44:F44)</f>
        <v>36400</v>
      </c>
      <c r="H44" s="19"/>
      <c r="I44" s="19"/>
      <c r="J44" s="19"/>
      <c r="K44" s="19"/>
      <c r="L44" s="19">
        <v>36400</v>
      </c>
      <c r="M44" s="26">
        <f t="shared" ref="M44:M45" si="6">SUM(H44:L44)</f>
        <v>36400</v>
      </c>
      <c r="N44" s="4"/>
    </row>
    <row r="45" spans="1:14" ht="25.5">
      <c r="A45" s="13" t="s">
        <v>79</v>
      </c>
      <c r="B45" s="40">
        <v>173180</v>
      </c>
      <c r="C45" s="40"/>
      <c r="D45" s="40"/>
      <c r="E45" s="40"/>
      <c r="F45" s="40"/>
      <c r="G45" s="29">
        <f t="shared" si="5"/>
        <v>173180</v>
      </c>
      <c r="H45" s="19">
        <v>175280</v>
      </c>
      <c r="I45" s="19"/>
      <c r="J45" s="19"/>
      <c r="K45" s="19"/>
      <c r="L45" s="19"/>
      <c r="M45" s="26">
        <f t="shared" si="6"/>
        <v>175280</v>
      </c>
      <c r="N45" s="4"/>
    </row>
    <row r="46" spans="1:14" ht="25.5">
      <c r="A46" s="39" t="s">
        <v>84</v>
      </c>
      <c r="B46" s="40">
        <f>SUM(B44:B45)</f>
        <v>173180</v>
      </c>
      <c r="C46" s="40"/>
      <c r="D46" s="40"/>
      <c r="E46" s="40"/>
      <c r="F46" s="40">
        <f t="shared" ref="F46:G46" si="7">SUM(F44:F45)</f>
        <v>36400</v>
      </c>
      <c r="G46" s="40">
        <f t="shared" si="7"/>
        <v>209580</v>
      </c>
      <c r="H46" s="19"/>
      <c r="I46" s="19"/>
      <c r="J46" s="19"/>
      <c r="K46" s="19"/>
      <c r="L46" s="19"/>
      <c r="M46" s="26"/>
      <c r="N46" s="4"/>
    </row>
    <row r="47" spans="1:14" ht="63">
      <c r="A47" s="21" t="s">
        <v>122</v>
      </c>
      <c r="B47" s="22">
        <f t="shared" ref="B47:M47" si="8">SUM(B32,B34:B39,B43:B45)</f>
        <v>198280</v>
      </c>
      <c r="C47" s="22">
        <f t="shared" si="8"/>
        <v>8350</v>
      </c>
      <c r="D47" s="22">
        <f t="shared" si="8"/>
        <v>121275</v>
      </c>
      <c r="E47" s="22">
        <f t="shared" si="8"/>
        <v>18450</v>
      </c>
      <c r="F47" s="22">
        <f t="shared" si="8"/>
        <v>162900</v>
      </c>
      <c r="G47" s="23">
        <f t="shared" si="8"/>
        <v>509255</v>
      </c>
      <c r="H47" s="22">
        <f t="shared" si="8"/>
        <v>194280</v>
      </c>
      <c r="I47" s="22">
        <f t="shared" si="8"/>
        <v>4990</v>
      </c>
      <c r="J47" s="22">
        <f t="shared" si="8"/>
        <v>121800</v>
      </c>
      <c r="K47" s="22">
        <f t="shared" si="8"/>
        <v>6400</v>
      </c>
      <c r="L47" s="22">
        <f t="shared" si="8"/>
        <v>175050</v>
      </c>
      <c r="M47" s="23">
        <f t="shared" si="8"/>
        <v>502520</v>
      </c>
    </row>
    <row r="48" spans="1:14" ht="18">
      <c r="A48" s="32" t="s">
        <v>29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</row>
    <row r="49" spans="1:13" ht="25.5">
      <c r="A49" s="33" t="s">
        <v>53</v>
      </c>
      <c r="B49" s="19"/>
      <c r="C49" s="19"/>
      <c r="D49" s="19"/>
      <c r="E49" s="19"/>
      <c r="F49" s="19">
        <v>299675</v>
      </c>
      <c r="G49" s="19">
        <f>SUM(B49:F49)</f>
        <v>299675</v>
      </c>
      <c r="H49" s="19"/>
      <c r="I49" s="19"/>
      <c r="J49" s="19"/>
      <c r="K49" s="19"/>
      <c r="L49" s="19">
        <v>286440</v>
      </c>
      <c r="M49" s="19">
        <f>SUM(H49:L49)</f>
        <v>286440</v>
      </c>
    </row>
    <row r="50" spans="1:13">
      <c r="A50" s="33" t="s">
        <v>85</v>
      </c>
      <c r="B50" s="19"/>
      <c r="C50" s="19"/>
      <c r="D50" s="19"/>
      <c r="E50" s="19"/>
      <c r="F50" s="19"/>
      <c r="G50" s="19">
        <f t="shared" ref="G50" si="9">SUM(B50:F50)</f>
        <v>0</v>
      </c>
      <c r="H50" s="19"/>
      <c r="I50" s="19"/>
      <c r="J50" s="19"/>
      <c r="K50" s="19">
        <v>3900</v>
      </c>
      <c r="L50" s="19"/>
      <c r="M50" s="19">
        <f t="shared" ref="M50" si="10">SUM(H50:L50)</f>
        <v>3900</v>
      </c>
    </row>
    <row r="51" spans="1:13" s="3" customFormat="1" ht="15.75">
      <c r="A51" s="34" t="s">
        <v>54</v>
      </c>
      <c r="B51" s="22">
        <f t="shared" ref="B51:M51" si="11">SUM(B49:B50)</f>
        <v>0</v>
      </c>
      <c r="C51" s="22">
        <f t="shared" si="11"/>
        <v>0</v>
      </c>
      <c r="D51" s="22">
        <f t="shared" si="11"/>
        <v>0</v>
      </c>
      <c r="E51" s="22">
        <f t="shared" si="11"/>
        <v>0</v>
      </c>
      <c r="F51" s="22">
        <f t="shared" si="11"/>
        <v>299675</v>
      </c>
      <c r="G51" s="23">
        <f t="shared" si="11"/>
        <v>299675</v>
      </c>
      <c r="H51" s="22">
        <f t="shared" si="11"/>
        <v>0</v>
      </c>
      <c r="I51" s="22">
        <f t="shared" si="11"/>
        <v>0</v>
      </c>
      <c r="J51" s="22">
        <f t="shared" si="11"/>
        <v>0</v>
      </c>
      <c r="K51" s="22">
        <f t="shared" si="11"/>
        <v>3900</v>
      </c>
      <c r="L51" s="22">
        <f t="shared" si="11"/>
        <v>286440</v>
      </c>
      <c r="M51" s="23">
        <f t="shared" si="11"/>
        <v>290340</v>
      </c>
    </row>
    <row r="52" spans="1:13" s="3" customFormat="1" ht="15.75">
      <c r="A52" s="34" t="s">
        <v>26</v>
      </c>
      <c r="B52" s="36">
        <f t="shared" ref="B52:M52" si="12">B51-B32</f>
        <v>-25100</v>
      </c>
      <c r="C52" s="36">
        <f t="shared" si="12"/>
        <v>-8350</v>
      </c>
      <c r="D52" s="36">
        <f t="shared" si="12"/>
        <v>-121275</v>
      </c>
      <c r="E52" s="36">
        <f t="shared" si="12"/>
        <v>-18450</v>
      </c>
      <c r="F52" s="36">
        <f t="shared" si="12"/>
        <v>33675</v>
      </c>
      <c r="G52" s="38">
        <f t="shared" si="12"/>
        <v>-139500</v>
      </c>
      <c r="H52" s="36">
        <f t="shared" si="12"/>
        <v>-19000</v>
      </c>
      <c r="I52" s="36">
        <f t="shared" si="12"/>
        <v>-4990</v>
      </c>
      <c r="J52" s="36">
        <f t="shared" si="12"/>
        <v>-121800</v>
      </c>
      <c r="K52" s="36">
        <f t="shared" si="12"/>
        <v>-2500</v>
      </c>
      <c r="L52" s="36">
        <f t="shared" si="12"/>
        <v>163290</v>
      </c>
      <c r="M52" s="38">
        <f t="shared" si="12"/>
        <v>15000</v>
      </c>
    </row>
    <row r="53" spans="1:13" s="3" customFormat="1" ht="15.75">
      <c r="A53" s="34" t="s">
        <v>27</v>
      </c>
      <c r="B53" s="22"/>
      <c r="C53" s="22"/>
      <c r="D53" s="22"/>
      <c r="E53" s="22"/>
      <c r="F53" s="22">
        <v>120000</v>
      </c>
      <c r="G53" s="23">
        <f>SUM(B53:F53)</f>
        <v>120000</v>
      </c>
      <c r="H53" s="22"/>
      <c r="I53" s="22"/>
      <c r="J53" s="22"/>
      <c r="K53" s="22"/>
      <c r="L53" s="22">
        <f>G54</f>
        <v>-19500</v>
      </c>
      <c r="M53" s="23">
        <f>SUM(H53:L53)</f>
        <v>-19500</v>
      </c>
    </row>
    <row r="54" spans="1:13" s="3" customFormat="1" ht="15.75">
      <c r="A54" s="34" t="s">
        <v>28</v>
      </c>
      <c r="B54" s="38"/>
      <c r="C54" s="38"/>
      <c r="D54" s="38"/>
      <c r="E54" s="38"/>
      <c r="F54" s="38"/>
      <c r="G54" s="38">
        <f>G52+G53</f>
        <v>-19500</v>
      </c>
      <c r="H54" s="38"/>
      <c r="I54" s="38"/>
      <c r="J54" s="38"/>
      <c r="K54" s="38"/>
      <c r="L54" s="38"/>
      <c r="M54" s="38">
        <f>M52+M53</f>
        <v>-4500</v>
      </c>
    </row>
    <row r="55" spans="1:13">
      <c r="A55" s="2"/>
    </row>
  </sheetData>
  <mergeCells count="22">
    <mergeCell ref="B5:M5"/>
    <mergeCell ref="B41:M41"/>
    <mergeCell ref="B48:M48"/>
    <mergeCell ref="B7:G7"/>
    <mergeCell ref="B27:G27"/>
    <mergeCell ref="B28:G28"/>
    <mergeCell ref="B30:G30"/>
    <mergeCell ref="B31:G31"/>
    <mergeCell ref="B42:G42"/>
    <mergeCell ref="H30:M30"/>
    <mergeCell ref="H7:M7"/>
    <mergeCell ref="H8:M8"/>
    <mergeCell ref="H31:M31"/>
    <mergeCell ref="H27:M27"/>
    <mergeCell ref="H28:M28"/>
    <mergeCell ref="B8:G8"/>
    <mergeCell ref="A1:M1"/>
    <mergeCell ref="A2:A4"/>
    <mergeCell ref="B2:G2"/>
    <mergeCell ref="H2:M2"/>
    <mergeCell ref="B3:D3"/>
    <mergeCell ref="H3:J3"/>
  </mergeCells>
  <pageMargins left="0.7" right="0.7" top="0.78740157499999996" bottom="0.78740157499999996" header="0.3" footer="0.3"/>
  <pageSetup paperSize="8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55"/>
  <sheetViews>
    <sheetView zoomScaleNormal="100" workbookViewId="0">
      <pane xSplit="1" ySplit="4" topLeftCell="B41" activePane="bottomRight" state="frozen"/>
      <selection pane="topRight" activeCell="B1" sqref="B1"/>
      <selection pane="bottomLeft" activeCell="A5" sqref="A5"/>
      <selection pane="bottomRight" activeCell="H29" sqref="H29"/>
    </sheetView>
  </sheetViews>
  <sheetFormatPr defaultColWidth="11.42578125" defaultRowHeight="15"/>
  <cols>
    <col min="1" max="1" width="57.42578125" style="1" customWidth="1"/>
    <col min="2" max="4" width="20.7109375" style="1" customWidth="1"/>
    <col min="5" max="5" width="11.42578125" style="1"/>
    <col min="6" max="6" width="13.140625" style="1" bestFit="1" customWidth="1"/>
    <col min="7" max="16384" width="11.42578125" style="1"/>
  </cols>
  <sheetData>
    <row r="1" spans="1:6" ht="45.75" customHeight="1">
      <c r="A1" s="56" t="s">
        <v>123</v>
      </c>
      <c r="B1" s="56"/>
      <c r="C1" s="56"/>
      <c r="D1" s="56"/>
    </row>
    <row r="2" spans="1:6" ht="18">
      <c r="A2" s="57"/>
      <c r="B2" s="57" t="s">
        <v>2</v>
      </c>
      <c r="C2" s="57"/>
      <c r="D2" s="57"/>
    </row>
    <row r="3" spans="1:6" ht="36" customHeight="1">
      <c r="A3" s="57"/>
      <c r="B3" s="5" t="s">
        <v>87</v>
      </c>
      <c r="C3" s="41" t="s">
        <v>88</v>
      </c>
      <c r="D3" s="5" t="s">
        <v>9</v>
      </c>
    </row>
    <row r="4" spans="1:6" ht="18">
      <c r="A4" s="9" t="s">
        <v>10</v>
      </c>
      <c r="B4" s="64"/>
      <c r="C4" s="65"/>
      <c r="D4" s="66"/>
    </row>
    <row r="5" spans="1:6">
      <c r="A5" s="10" t="s">
        <v>86</v>
      </c>
      <c r="B5" s="46">
        <f>SUM(B6:B7)</f>
        <v>70000</v>
      </c>
      <c r="C5" s="31">
        <v>0</v>
      </c>
      <c r="D5" s="47">
        <f>SUM(D6:D7)</f>
        <v>70000</v>
      </c>
    </row>
    <row r="6" spans="1:6" ht="25.5">
      <c r="A6" s="13" t="s">
        <v>90</v>
      </c>
      <c r="B6" s="43">
        <v>40000</v>
      </c>
      <c r="C6" s="44"/>
      <c r="D6" s="44">
        <f>B6</f>
        <v>40000</v>
      </c>
    </row>
    <row r="7" spans="1:6">
      <c r="A7" s="13" t="s">
        <v>89</v>
      </c>
      <c r="B7" s="43">
        <v>30000</v>
      </c>
      <c r="C7" s="44"/>
      <c r="D7" s="44">
        <f>B7</f>
        <v>30000</v>
      </c>
    </row>
    <row r="8" spans="1:6">
      <c r="A8" s="10" t="s">
        <v>13</v>
      </c>
      <c r="B8" s="42">
        <f>SUM(B9:B14)</f>
        <v>216000</v>
      </c>
      <c r="C8" s="42">
        <f>SUM(C9:C14)</f>
        <v>27000</v>
      </c>
      <c r="D8" s="42">
        <f>SUM(D9:D14)</f>
        <v>243000</v>
      </c>
    </row>
    <row r="9" spans="1:6">
      <c r="A9" s="13" t="s">
        <v>93</v>
      </c>
      <c r="B9" s="43">
        <v>135000</v>
      </c>
      <c r="C9" s="44"/>
      <c r="D9" s="44">
        <f>SUM(B9:C9)</f>
        <v>135000</v>
      </c>
      <c r="F9" s="4"/>
    </row>
    <row r="10" spans="1:6">
      <c r="A10" s="13" t="s">
        <v>41</v>
      </c>
      <c r="B10" s="43">
        <v>65000</v>
      </c>
      <c r="C10" s="44"/>
      <c r="D10" s="44">
        <f>SUM(B10:C10)</f>
        <v>65000</v>
      </c>
    </row>
    <row r="11" spans="1:6">
      <c r="A11" s="13" t="s">
        <v>94</v>
      </c>
      <c r="B11" s="43">
        <v>10000</v>
      </c>
      <c r="C11" s="44"/>
      <c r="D11" s="44">
        <f>SUM(B11:C11)</f>
        <v>10000</v>
      </c>
    </row>
    <row r="12" spans="1:6" ht="27.75" customHeight="1">
      <c r="A12" s="13" t="s">
        <v>95</v>
      </c>
      <c r="B12" s="45"/>
      <c r="C12" s="44">
        <v>27000</v>
      </c>
      <c r="D12" s="44">
        <f>SUM(B12:C12)</f>
        <v>27000</v>
      </c>
    </row>
    <row r="13" spans="1:6">
      <c r="A13" s="13" t="s">
        <v>96</v>
      </c>
      <c r="B13" s="43">
        <v>4000</v>
      </c>
      <c r="C13" s="44"/>
      <c r="D13" s="44">
        <f>B13</f>
        <v>4000</v>
      </c>
    </row>
    <row r="14" spans="1:6">
      <c r="A14" s="13" t="s">
        <v>97</v>
      </c>
      <c r="B14" s="19">
        <v>2000</v>
      </c>
      <c r="C14" s="19">
        <v>0</v>
      </c>
      <c r="D14" s="19">
        <f>SUM(B14:C14)</f>
        <v>2000</v>
      </c>
    </row>
    <row r="15" spans="1:6">
      <c r="A15" s="10" t="s">
        <v>98</v>
      </c>
      <c r="B15" s="31">
        <f>SUM(B16:B23)</f>
        <v>86500</v>
      </c>
      <c r="C15" s="31">
        <f>SUM(C16:C23)</f>
        <v>9050</v>
      </c>
      <c r="D15" s="31">
        <f>SUM(D16:D23)</f>
        <v>95550</v>
      </c>
    </row>
    <row r="16" spans="1:6" ht="25.5">
      <c r="A16" s="13" t="s">
        <v>99</v>
      </c>
      <c r="B16" s="19">
        <v>3500</v>
      </c>
      <c r="C16" s="19">
        <v>300</v>
      </c>
      <c r="D16" s="19">
        <f t="shared" ref="D16:D23" si="0">B16+C16</f>
        <v>3800</v>
      </c>
    </row>
    <row r="17" spans="1:4">
      <c r="A17" s="13" t="s">
        <v>100</v>
      </c>
      <c r="B17" s="19">
        <v>30000</v>
      </c>
      <c r="C17" s="19">
        <v>50</v>
      </c>
      <c r="D17" s="19">
        <f t="shared" si="0"/>
        <v>30050</v>
      </c>
    </row>
    <row r="18" spans="1:4">
      <c r="A18" s="13" t="s">
        <v>101</v>
      </c>
      <c r="B18" s="19">
        <v>1500</v>
      </c>
      <c r="C18" s="19">
        <v>200</v>
      </c>
      <c r="D18" s="19">
        <f t="shared" si="0"/>
        <v>1700</v>
      </c>
    </row>
    <row r="19" spans="1:4">
      <c r="A19" s="13" t="s">
        <v>102</v>
      </c>
      <c r="B19" s="19">
        <v>1000</v>
      </c>
      <c r="C19" s="19">
        <v>300</v>
      </c>
      <c r="D19" s="19">
        <f t="shared" si="0"/>
        <v>1300</v>
      </c>
    </row>
    <row r="20" spans="1:4">
      <c r="A20" s="13" t="s">
        <v>103</v>
      </c>
      <c r="B20" s="19">
        <v>500</v>
      </c>
      <c r="C20" s="19">
        <v>400</v>
      </c>
      <c r="D20" s="19">
        <f t="shared" si="0"/>
        <v>900</v>
      </c>
    </row>
    <row r="21" spans="1:4">
      <c r="A21" s="13" t="s">
        <v>104</v>
      </c>
      <c r="B21" s="19"/>
      <c r="C21" s="19">
        <v>1500</v>
      </c>
      <c r="D21" s="19">
        <f t="shared" si="0"/>
        <v>1500</v>
      </c>
    </row>
    <row r="22" spans="1:4">
      <c r="A22" s="13" t="s">
        <v>105</v>
      </c>
      <c r="B22" s="19"/>
      <c r="C22" s="19">
        <v>300</v>
      </c>
      <c r="D22" s="19">
        <f t="shared" si="0"/>
        <v>300</v>
      </c>
    </row>
    <row r="23" spans="1:4">
      <c r="A23" s="13" t="s">
        <v>106</v>
      </c>
      <c r="B23" s="19">
        <v>50000</v>
      </c>
      <c r="C23" s="19">
        <v>6000</v>
      </c>
      <c r="D23" s="19">
        <f t="shared" si="0"/>
        <v>56000</v>
      </c>
    </row>
    <row r="24" spans="1:4">
      <c r="A24" s="10" t="s">
        <v>14</v>
      </c>
      <c r="B24" s="31">
        <f>SUM(B28)</f>
        <v>25000</v>
      </c>
      <c r="C24" s="31">
        <f>SUM(C25:C30)</f>
        <v>14450</v>
      </c>
      <c r="D24" s="31">
        <f>SUM(D25:D30)</f>
        <v>39450</v>
      </c>
    </row>
    <row r="25" spans="1:4">
      <c r="A25" s="13" t="s">
        <v>42</v>
      </c>
      <c r="B25" s="19">
        <v>0</v>
      </c>
      <c r="C25" s="19">
        <v>5000</v>
      </c>
      <c r="D25" s="19">
        <f>SUM(B25:C25)</f>
        <v>5000</v>
      </c>
    </row>
    <row r="26" spans="1:4">
      <c r="A26" s="13" t="s">
        <v>107</v>
      </c>
      <c r="B26" s="19">
        <v>0</v>
      </c>
      <c r="C26" s="19">
        <v>3600</v>
      </c>
      <c r="D26" s="19">
        <f>SUM(B26:C26)</f>
        <v>3600</v>
      </c>
    </row>
    <row r="27" spans="1:4">
      <c r="A27" s="13" t="s">
        <v>108</v>
      </c>
      <c r="B27" s="19">
        <v>0</v>
      </c>
      <c r="C27" s="19">
        <v>1300</v>
      </c>
      <c r="D27" s="19">
        <f>SUM(B27:C27)</f>
        <v>1300</v>
      </c>
    </row>
    <row r="28" spans="1:4">
      <c r="A28" s="13" t="s">
        <v>109</v>
      </c>
      <c r="B28" s="19">
        <v>25000</v>
      </c>
      <c r="C28" s="19">
        <v>4000</v>
      </c>
      <c r="D28" s="19">
        <f>B28+C28</f>
        <v>29000</v>
      </c>
    </row>
    <row r="29" spans="1:4">
      <c r="A29" s="13" t="s">
        <v>110</v>
      </c>
      <c r="B29" s="19"/>
      <c r="C29" s="19">
        <v>500</v>
      </c>
      <c r="D29" s="19">
        <f>SUM(B29:C29)</f>
        <v>500</v>
      </c>
    </row>
    <row r="30" spans="1:4">
      <c r="A30" s="13" t="s">
        <v>111</v>
      </c>
      <c r="B30" s="19"/>
      <c r="C30" s="19">
        <v>50</v>
      </c>
      <c r="D30" s="19">
        <f>SUM(B30:C30)</f>
        <v>50</v>
      </c>
    </row>
    <row r="31" spans="1:4">
      <c r="A31" s="10" t="s">
        <v>15</v>
      </c>
      <c r="B31" s="63" t="s">
        <v>60</v>
      </c>
      <c r="C31" s="63"/>
      <c r="D31" s="63"/>
    </row>
    <row r="32" spans="1:4">
      <c r="A32" s="10" t="s">
        <v>16</v>
      </c>
      <c r="B32" s="63" t="s">
        <v>60</v>
      </c>
      <c r="C32" s="63"/>
      <c r="D32" s="63"/>
    </row>
    <row r="33" spans="1:4" s="3" customFormat="1" ht="15.75">
      <c r="A33" s="21" t="s">
        <v>17</v>
      </c>
      <c r="B33" s="48">
        <f>SUM(B6:B7,B9:B14,B16:B23,B25:B30)</f>
        <v>397500</v>
      </c>
      <c r="C33" s="48">
        <f t="shared" ref="C33:D33" si="1">SUM(C6:C7,C9:C14,C16:C23,C25:C30)</f>
        <v>50500</v>
      </c>
      <c r="D33" s="49">
        <f t="shared" si="1"/>
        <v>448000</v>
      </c>
    </row>
    <row r="34" spans="1:4" ht="35.25" customHeight="1">
      <c r="A34" s="9" t="s">
        <v>120</v>
      </c>
      <c r="B34" s="24"/>
      <c r="C34" s="24"/>
      <c r="D34" s="24"/>
    </row>
    <row r="35" spans="1:4">
      <c r="A35" s="16" t="s">
        <v>121</v>
      </c>
      <c r="B35" s="17"/>
      <c r="C35" s="25"/>
      <c r="D35" s="25"/>
    </row>
    <row r="36" spans="1:4">
      <c r="A36" s="13" t="s">
        <v>112</v>
      </c>
      <c r="B36" s="19">
        <v>-36000</v>
      </c>
      <c r="C36" s="14"/>
      <c r="D36" s="29">
        <f>SUM(B36:C36)</f>
        <v>-36000</v>
      </c>
    </row>
    <row r="37" spans="1:4">
      <c r="A37" s="13" t="s">
        <v>113</v>
      </c>
      <c r="B37" s="19">
        <v>-27000</v>
      </c>
      <c r="C37" s="14"/>
      <c r="D37" s="29">
        <f t="shared" ref="D37:D40" si="2">SUM(B37:C37)</f>
        <v>-27000</v>
      </c>
    </row>
    <row r="38" spans="1:4">
      <c r="A38" s="30" t="s">
        <v>18</v>
      </c>
      <c r="B38" s="19"/>
      <c r="C38" s="19"/>
      <c r="D38" s="29"/>
    </row>
    <row r="39" spans="1:4">
      <c r="A39" s="13" t="s">
        <v>114</v>
      </c>
      <c r="B39" s="19">
        <v>4000</v>
      </c>
      <c r="C39" s="19">
        <v>3000</v>
      </c>
      <c r="D39" s="29">
        <f t="shared" si="2"/>
        <v>7000</v>
      </c>
    </row>
    <row r="40" spans="1:4">
      <c r="A40" s="13" t="s">
        <v>115</v>
      </c>
      <c r="B40" s="19">
        <v>1000</v>
      </c>
      <c r="C40" s="19">
        <v>400</v>
      </c>
      <c r="D40" s="29">
        <f t="shared" si="2"/>
        <v>1400</v>
      </c>
    </row>
    <row r="41" spans="1:4" ht="36" customHeight="1">
      <c r="A41" s="9" t="s">
        <v>19</v>
      </c>
      <c r="B41" s="54"/>
      <c r="C41" s="54"/>
      <c r="D41" s="54"/>
    </row>
    <row r="42" spans="1:4">
      <c r="A42" s="52" t="s">
        <v>46</v>
      </c>
      <c r="B42" s="17"/>
      <c r="C42" s="25"/>
      <c r="D42" s="29">
        <v>0</v>
      </c>
    </row>
    <row r="43" spans="1:4">
      <c r="A43" s="53" t="s">
        <v>47</v>
      </c>
      <c r="B43" s="31"/>
      <c r="C43" s="31"/>
      <c r="D43" s="29">
        <v>0</v>
      </c>
    </row>
    <row r="44" spans="1:4" ht="47.25">
      <c r="A44" s="21" t="s">
        <v>122</v>
      </c>
      <c r="B44" s="48">
        <f>SUM(B33,B36:B40,B42:B43)</f>
        <v>339500</v>
      </c>
      <c r="C44" s="48">
        <f>SUM(C33,C35:C40,C42:C43)</f>
        <v>53900</v>
      </c>
      <c r="D44" s="23">
        <f>SUM(D33,D35:D40,D42:D43)</f>
        <v>393400</v>
      </c>
    </row>
    <row r="45" spans="1:4" ht="18">
      <c r="A45" s="32" t="s">
        <v>29</v>
      </c>
      <c r="B45" s="55"/>
      <c r="C45" s="55"/>
      <c r="D45" s="55"/>
    </row>
    <row r="46" spans="1:4" ht="39" customHeight="1">
      <c r="A46" s="33" t="s">
        <v>116</v>
      </c>
      <c r="B46" s="19">
        <v>350000</v>
      </c>
      <c r="C46" s="19"/>
      <c r="D46" s="19">
        <f>SUM(B46:C46)</f>
        <v>350000</v>
      </c>
    </row>
    <row r="47" spans="1:4" ht="24" customHeight="1">
      <c r="A47" s="33" t="s">
        <v>117</v>
      </c>
      <c r="B47" s="19">
        <v>3500</v>
      </c>
      <c r="C47" s="19"/>
      <c r="D47" s="19">
        <f>SUM(B47:C47)</f>
        <v>3500</v>
      </c>
    </row>
    <row r="48" spans="1:4">
      <c r="A48" s="33" t="s">
        <v>51</v>
      </c>
      <c r="B48" s="19">
        <v>35000</v>
      </c>
      <c r="C48" s="19"/>
      <c r="D48" s="19">
        <f>SUM(B48:C48)</f>
        <v>35000</v>
      </c>
    </row>
    <row r="49" spans="1:4" ht="25.5">
      <c r="A49" s="33" t="s">
        <v>118</v>
      </c>
      <c r="B49" s="19">
        <v>5000</v>
      </c>
      <c r="C49" s="19"/>
      <c r="D49" s="19">
        <f>SUM(B49:C49)</f>
        <v>5000</v>
      </c>
    </row>
    <row r="50" spans="1:4" ht="30" customHeight="1">
      <c r="A50" s="33" t="s">
        <v>119</v>
      </c>
      <c r="B50" s="19">
        <v>7000</v>
      </c>
      <c r="C50" s="19"/>
      <c r="D50" s="19">
        <f>SUM(B50:C50)</f>
        <v>7000</v>
      </c>
    </row>
    <row r="51" spans="1:4" s="3" customFormat="1" ht="15.75">
      <c r="A51" s="34" t="s">
        <v>54</v>
      </c>
      <c r="B51" s="22">
        <f>SUM(B46:B50)</f>
        <v>400500</v>
      </c>
      <c r="C51" s="22">
        <f>SUM(C46:C50)</f>
        <v>0</v>
      </c>
      <c r="D51" s="23">
        <f>SUM(D46:D50)</f>
        <v>400500</v>
      </c>
    </row>
    <row r="52" spans="1:4" s="3" customFormat="1" ht="15.75">
      <c r="A52" s="34" t="s">
        <v>26</v>
      </c>
      <c r="B52" s="36">
        <f>B51-B33</f>
        <v>3000</v>
      </c>
      <c r="C52" s="36">
        <f>C51-C33</f>
        <v>-50500</v>
      </c>
      <c r="D52" s="38">
        <f>D51-D33</f>
        <v>-47500</v>
      </c>
    </row>
    <row r="53" spans="1:4" s="3" customFormat="1" ht="15.75">
      <c r="A53" s="34" t="s">
        <v>27</v>
      </c>
      <c r="B53" s="22"/>
      <c r="C53" s="22">
        <v>52000</v>
      </c>
      <c r="D53" s="23">
        <f>SUM(B53:C53)</f>
        <v>52000</v>
      </c>
    </row>
    <row r="54" spans="1:4" s="3" customFormat="1" ht="15.75">
      <c r="A54" s="34" t="s">
        <v>28</v>
      </c>
      <c r="B54" s="38"/>
      <c r="C54" s="38"/>
      <c r="D54" s="38">
        <f>D52+D53</f>
        <v>4500</v>
      </c>
    </row>
    <row r="55" spans="1:4">
      <c r="A55" s="2"/>
    </row>
  </sheetData>
  <mergeCells count="8">
    <mergeCell ref="B45:D45"/>
    <mergeCell ref="B31:D31"/>
    <mergeCell ref="B32:D32"/>
    <mergeCell ref="A1:D1"/>
    <mergeCell ref="A2:A3"/>
    <mergeCell ref="B2:D2"/>
    <mergeCell ref="B4:D4"/>
    <mergeCell ref="B41:D41"/>
  </mergeCells>
  <pageMargins left="0.7" right="0.7" top="0.78740157499999996" bottom="0.78740157499999996" header="0.3" footer="0.3"/>
  <pageSetup paperSize="8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9"/>
  <sheetViews>
    <sheetView tabSelected="1" zoomScale="90" zoomScaleNormal="9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M27" sqref="M27"/>
    </sheetView>
  </sheetViews>
  <sheetFormatPr defaultColWidth="11.42578125" defaultRowHeight="15"/>
  <cols>
    <col min="1" max="1" width="36.28515625" style="1" customWidth="1"/>
    <col min="2" max="4" width="11.7109375" style="1" customWidth="1"/>
    <col min="5" max="5" width="18.28515625" style="1" customWidth="1"/>
    <col min="6" max="6" width="20.140625" style="1" customWidth="1"/>
    <col min="7" max="9" width="11.7109375" style="1" customWidth="1"/>
    <col min="10" max="10" width="17.85546875" style="1" customWidth="1"/>
    <col min="11" max="11" width="18.140625" style="1" customWidth="1"/>
    <col min="12" max="12" width="11.42578125" style="1"/>
    <col min="13" max="13" width="13.140625" style="1" bestFit="1" customWidth="1"/>
    <col min="14" max="16384" width="11.42578125" style="1"/>
  </cols>
  <sheetData>
    <row r="1" spans="1:13" ht="23.25">
      <c r="A1" s="56" t="s">
        <v>1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3" ht="18">
      <c r="A2" s="57"/>
      <c r="B2" s="57" t="s">
        <v>2</v>
      </c>
      <c r="C2" s="57"/>
      <c r="D2" s="57"/>
      <c r="E2" s="57"/>
      <c r="F2" s="57"/>
      <c r="G2" s="57" t="s">
        <v>3</v>
      </c>
      <c r="H2" s="57"/>
      <c r="I2" s="57"/>
      <c r="J2" s="57"/>
      <c r="K2" s="57"/>
    </row>
    <row r="3" spans="1:13">
      <c r="A3" s="57"/>
      <c r="B3" s="61" t="s">
        <v>4</v>
      </c>
      <c r="C3" s="61"/>
      <c r="D3" s="61"/>
      <c r="E3" s="5" t="s">
        <v>8</v>
      </c>
      <c r="F3" s="5" t="s">
        <v>9</v>
      </c>
      <c r="G3" s="61" t="s">
        <v>4</v>
      </c>
      <c r="H3" s="61"/>
      <c r="I3" s="61"/>
      <c r="J3" s="50" t="s">
        <v>8</v>
      </c>
      <c r="K3" s="50" t="s">
        <v>9</v>
      </c>
    </row>
    <row r="4" spans="1:13" ht="24.75" customHeight="1">
      <c r="A4" s="57"/>
      <c r="B4" s="7" t="s">
        <v>5</v>
      </c>
      <c r="C4" s="7" t="s">
        <v>6</v>
      </c>
      <c r="D4" s="7" t="s">
        <v>7</v>
      </c>
      <c r="E4" s="8"/>
      <c r="F4" s="8"/>
      <c r="G4" s="7" t="s">
        <v>5</v>
      </c>
      <c r="H4" s="7" t="s">
        <v>6</v>
      </c>
      <c r="I4" s="7" t="s">
        <v>7</v>
      </c>
      <c r="J4" s="8"/>
      <c r="K4" s="8"/>
    </row>
    <row r="5" spans="1:13" ht="18">
      <c r="A5" s="9" t="s">
        <v>10</v>
      </c>
      <c r="B5" s="57"/>
      <c r="C5" s="57"/>
      <c r="D5" s="57"/>
      <c r="E5" s="57"/>
      <c r="F5" s="57"/>
      <c r="G5" s="57"/>
      <c r="H5" s="57"/>
      <c r="I5" s="57"/>
      <c r="J5" s="57"/>
      <c r="K5" s="57"/>
    </row>
    <row r="6" spans="1:13">
      <c r="A6" s="10" t="s">
        <v>11</v>
      </c>
      <c r="B6" s="11"/>
      <c r="C6" s="11"/>
      <c r="D6" s="11"/>
      <c r="E6" s="11"/>
      <c r="F6" s="11"/>
      <c r="G6" s="12"/>
      <c r="H6" s="12"/>
      <c r="I6" s="12"/>
      <c r="J6" s="12"/>
      <c r="K6" s="12"/>
    </row>
    <row r="7" spans="1:13">
      <c r="A7" s="13" t="s">
        <v>0</v>
      </c>
      <c r="B7" s="14"/>
      <c r="C7" s="14"/>
      <c r="D7" s="14"/>
      <c r="E7" s="14"/>
      <c r="F7" s="14">
        <f>SUM(B7:E7)</f>
        <v>0</v>
      </c>
      <c r="G7" s="14"/>
      <c r="H7" s="14"/>
      <c r="I7" s="14"/>
      <c r="J7" s="14"/>
      <c r="K7" s="14">
        <f>SUM(G7:J7)</f>
        <v>0</v>
      </c>
    </row>
    <row r="8" spans="1:13">
      <c r="A8" s="13" t="s">
        <v>0</v>
      </c>
      <c r="B8" s="14"/>
      <c r="C8" s="11"/>
      <c r="D8" s="15"/>
      <c r="E8" s="11"/>
      <c r="F8" s="14">
        <f t="shared" ref="F8:F23" si="0">SUM(B8:E8)</f>
        <v>0</v>
      </c>
      <c r="G8" s="12"/>
      <c r="H8" s="12"/>
      <c r="I8" s="12"/>
      <c r="J8" s="12"/>
      <c r="K8" s="14">
        <f t="shared" ref="K8:K23" si="1">SUM(G8:J8)</f>
        <v>0</v>
      </c>
    </row>
    <row r="9" spans="1:13">
      <c r="A9" s="16" t="s">
        <v>12</v>
      </c>
      <c r="B9" s="17"/>
      <c r="C9" s="17"/>
      <c r="D9" s="17"/>
      <c r="E9" s="17"/>
      <c r="F9" s="17"/>
      <c r="G9" s="17"/>
      <c r="H9" s="17"/>
      <c r="I9" s="17"/>
      <c r="J9" s="17"/>
      <c r="K9" s="17"/>
    </row>
    <row r="10" spans="1:13">
      <c r="A10" s="13" t="s">
        <v>0</v>
      </c>
      <c r="B10" s="19"/>
      <c r="C10" s="19"/>
      <c r="D10" s="19"/>
      <c r="E10" s="19"/>
      <c r="F10" s="19">
        <f t="shared" si="0"/>
        <v>0</v>
      </c>
      <c r="G10" s="19"/>
      <c r="H10" s="19"/>
      <c r="I10" s="19"/>
      <c r="J10" s="19"/>
      <c r="K10" s="19">
        <f t="shared" si="1"/>
        <v>0</v>
      </c>
      <c r="M10" s="4"/>
    </row>
    <row r="11" spans="1:13">
      <c r="A11" s="13" t="s">
        <v>0</v>
      </c>
      <c r="B11" s="19"/>
      <c r="C11" s="19"/>
      <c r="D11" s="19"/>
      <c r="E11" s="19"/>
      <c r="F11" s="19">
        <f t="shared" si="0"/>
        <v>0</v>
      </c>
      <c r="G11" s="19"/>
      <c r="H11" s="19"/>
      <c r="I11" s="19"/>
      <c r="J11" s="19"/>
      <c r="K11" s="19">
        <f t="shared" si="1"/>
        <v>0</v>
      </c>
    </row>
    <row r="12" spans="1:13">
      <c r="A12" s="10" t="s">
        <v>13</v>
      </c>
      <c r="B12" s="11"/>
      <c r="C12" s="11"/>
      <c r="D12" s="11"/>
      <c r="E12" s="11"/>
      <c r="F12" s="14"/>
      <c r="G12" s="11"/>
      <c r="H12" s="11"/>
      <c r="I12" s="11"/>
      <c r="J12" s="11"/>
      <c r="K12" s="14"/>
    </row>
    <row r="13" spans="1:13">
      <c r="A13" s="13" t="s">
        <v>0</v>
      </c>
      <c r="B13" s="19"/>
      <c r="C13" s="19"/>
      <c r="D13" s="19"/>
      <c r="E13" s="19"/>
      <c r="F13" s="14">
        <f t="shared" si="0"/>
        <v>0</v>
      </c>
      <c r="G13" s="19"/>
      <c r="H13" s="19"/>
      <c r="I13" s="19"/>
      <c r="J13" s="19"/>
      <c r="K13" s="14">
        <f t="shared" si="1"/>
        <v>0</v>
      </c>
    </row>
    <row r="14" spans="1:13">
      <c r="A14" s="13" t="s">
        <v>0</v>
      </c>
      <c r="B14" s="19"/>
      <c r="C14" s="19"/>
      <c r="D14" s="19"/>
      <c r="E14" s="19"/>
      <c r="F14" s="14">
        <f t="shared" si="0"/>
        <v>0</v>
      </c>
      <c r="G14" s="19"/>
      <c r="H14" s="19"/>
      <c r="I14" s="19"/>
      <c r="J14" s="19"/>
      <c r="K14" s="14">
        <f t="shared" si="1"/>
        <v>0</v>
      </c>
    </row>
    <row r="15" spans="1:13">
      <c r="A15" s="10" t="s">
        <v>14</v>
      </c>
      <c r="B15" s="11"/>
      <c r="C15" s="11"/>
      <c r="D15" s="11"/>
      <c r="E15" s="11"/>
      <c r="F15" s="14"/>
      <c r="G15" s="11"/>
      <c r="H15" s="11"/>
      <c r="I15" s="11"/>
      <c r="J15" s="11"/>
      <c r="K15" s="17"/>
    </row>
    <row r="16" spans="1:13">
      <c r="A16" s="13" t="s">
        <v>0</v>
      </c>
      <c r="B16" s="15"/>
      <c r="C16" s="15"/>
      <c r="D16" s="15"/>
      <c r="E16" s="15"/>
      <c r="F16" s="14">
        <f t="shared" si="0"/>
        <v>0</v>
      </c>
      <c r="G16" s="11"/>
      <c r="H16" s="11"/>
      <c r="I16" s="11"/>
      <c r="J16" s="15"/>
      <c r="K16" s="19">
        <f t="shared" si="1"/>
        <v>0</v>
      </c>
    </row>
    <row r="17" spans="1:11">
      <c r="A17" s="13" t="s">
        <v>0</v>
      </c>
      <c r="B17" s="15"/>
      <c r="C17" s="15"/>
      <c r="D17" s="15"/>
      <c r="E17" s="15"/>
      <c r="F17" s="14">
        <f t="shared" si="0"/>
        <v>0</v>
      </c>
      <c r="G17" s="11"/>
      <c r="H17" s="11"/>
      <c r="I17" s="11"/>
      <c r="J17" s="19"/>
      <c r="K17" s="19">
        <f t="shared" si="1"/>
        <v>0</v>
      </c>
    </row>
    <row r="18" spans="1:11">
      <c r="A18" s="10" t="s">
        <v>15</v>
      </c>
      <c r="B18" s="15"/>
      <c r="C18" s="15"/>
      <c r="D18" s="15"/>
      <c r="E18" s="15"/>
      <c r="F18" s="14"/>
      <c r="G18" s="11"/>
      <c r="H18" s="11"/>
      <c r="I18" s="11"/>
      <c r="J18" s="11"/>
      <c r="K18" s="19"/>
    </row>
    <row r="19" spans="1:11">
      <c r="A19" s="13" t="s">
        <v>0</v>
      </c>
      <c r="B19" s="15"/>
      <c r="C19" s="15"/>
      <c r="D19" s="15"/>
      <c r="E19" s="15"/>
      <c r="F19" s="14">
        <f t="shared" si="0"/>
        <v>0</v>
      </c>
      <c r="G19" s="15"/>
      <c r="H19" s="15"/>
      <c r="I19" s="15"/>
      <c r="J19" s="15"/>
      <c r="K19" s="14">
        <f t="shared" si="1"/>
        <v>0</v>
      </c>
    </row>
    <row r="20" spans="1:11">
      <c r="A20" s="13" t="s">
        <v>0</v>
      </c>
      <c r="B20" s="15"/>
      <c r="C20" s="15"/>
      <c r="D20" s="15"/>
      <c r="E20" s="15"/>
      <c r="F20" s="14">
        <f t="shared" si="0"/>
        <v>0</v>
      </c>
      <c r="G20" s="15"/>
      <c r="H20" s="15"/>
      <c r="I20" s="15"/>
      <c r="J20" s="15"/>
      <c r="K20" s="14">
        <f t="shared" si="1"/>
        <v>0</v>
      </c>
    </row>
    <row r="21" spans="1:11">
      <c r="A21" s="10" t="s">
        <v>16</v>
      </c>
      <c r="B21" s="15"/>
      <c r="C21" s="15"/>
      <c r="D21" s="15"/>
      <c r="E21" s="15"/>
      <c r="F21" s="14"/>
      <c r="G21" s="15"/>
      <c r="H21" s="15"/>
      <c r="I21" s="15"/>
      <c r="J21" s="15"/>
      <c r="K21" s="14"/>
    </row>
    <row r="22" spans="1:11">
      <c r="A22" s="13" t="s">
        <v>0</v>
      </c>
      <c r="B22" s="15"/>
      <c r="C22" s="15"/>
      <c r="D22" s="15"/>
      <c r="E22" s="15"/>
      <c r="F22" s="14">
        <f t="shared" si="0"/>
        <v>0</v>
      </c>
      <c r="G22" s="15"/>
      <c r="H22" s="15"/>
      <c r="I22" s="15"/>
      <c r="J22" s="15"/>
      <c r="K22" s="14">
        <f t="shared" si="1"/>
        <v>0</v>
      </c>
    </row>
    <row r="23" spans="1:11">
      <c r="A23" s="13" t="s">
        <v>0</v>
      </c>
      <c r="B23" s="15"/>
      <c r="C23" s="15"/>
      <c r="D23" s="15"/>
      <c r="E23" s="15"/>
      <c r="F23" s="14">
        <f t="shared" si="0"/>
        <v>0</v>
      </c>
      <c r="G23" s="15"/>
      <c r="H23" s="15"/>
      <c r="I23" s="15"/>
      <c r="J23" s="15"/>
      <c r="K23" s="14">
        <f t="shared" si="1"/>
        <v>0</v>
      </c>
    </row>
    <row r="24" spans="1:11" s="3" customFormat="1" ht="15.75">
      <c r="A24" s="21" t="s">
        <v>17</v>
      </c>
      <c r="B24" s="22">
        <f t="shared" ref="B24:K24" si="2">SUM(B7:B20)</f>
        <v>0</v>
      </c>
      <c r="C24" s="22">
        <f t="shared" si="2"/>
        <v>0</v>
      </c>
      <c r="D24" s="22">
        <f t="shared" si="2"/>
        <v>0</v>
      </c>
      <c r="E24" s="22">
        <f t="shared" si="2"/>
        <v>0</v>
      </c>
      <c r="F24" s="23">
        <f t="shared" si="2"/>
        <v>0</v>
      </c>
      <c r="G24" s="22">
        <f t="shared" si="2"/>
        <v>0</v>
      </c>
      <c r="H24" s="22">
        <f t="shared" si="2"/>
        <v>0</v>
      </c>
      <c r="I24" s="22">
        <f t="shared" si="2"/>
        <v>0</v>
      </c>
      <c r="J24" s="22">
        <f t="shared" si="2"/>
        <v>0</v>
      </c>
      <c r="K24" s="23">
        <f t="shared" si="2"/>
        <v>0</v>
      </c>
    </row>
    <row r="25" spans="1:11" ht="37.5" customHeight="1">
      <c r="A25" s="9" t="s">
        <v>120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</row>
    <row r="26" spans="1:11">
      <c r="A26" s="16" t="s">
        <v>121</v>
      </c>
      <c r="B26" s="17"/>
      <c r="C26" s="17"/>
      <c r="D26" s="17"/>
      <c r="E26" s="25"/>
      <c r="F26" s="25"/>
      <c r="G26" s="17"/>
      <c r="H26" s="17"/>
      <c r="I26" s="17"/>
      <c r="J26" s="17"/>
      <c r="K26" s="26"/>
    </row>
    <row r="27" spans="1:11">
      <c r="A27" s="13" t="s">
        <v>0</v>
      </c>
      <c r="B27" s="27"/>
      <c r="C27" s="19"/>
      <c r="D27" s="19"/>
      <c r="E27" s="27"/>
      <c r="F27" s="29">
        <f>SUM(B27:E27)</f>
        <v>0</v>
      </c>
      <c r="G27" s="19"/>
      <c r="H27" s="19"/>
      <c r="I27" s="19"/>
      <c r="J27" s="19"/>
      <c r="K27" s="26">
        <f>SUM(G27:J27)</f>
        <v>0</v>
      </c>
    </row>
    <row r="28" spans="1:11">
      <c r="A28" s="13" t="s">
        <v>0</v>
      </c>
      <c r="B28" s="19"/>
      <c r="C28" s="19"/>
      <c r="D28" s="19"/>
      <c r="E28" s="14"/>
      <c r="F28" s="29">
        <f t="shared" ref="F28:F31" si="3">SUM(B28:E28)</f>
        <v>0</v>
      </c>
      <c r="G28" s="27"/>
      <c r="H28" s="27"/>
      <c r="I28" s="19"/>
      <c r="J28" s="19"/>
      <c r="K28" s="29">
        <f t="shared" ref="K28:K31" si="4">SUM(G28:J28)</f>
        <v>0</v>
      </c>
    </row>
    <row r="29" spans="1:11">
      <c r="A29" s="30" t="s">
        <v>18</v>
      </c>
      <c r="B29" s="19"/>
      <c r="C29" s="19"/>
      <c r="D29" s="19"/>
      <c r="E29" s="19"/>
      <c r="F29" s="29"/>
      <c r="G29" s="19"/>
      <c r="H29" s="19"/>
      <c r="I29" s="19"/>
      <c r="J29" s="31"/>
      <c r="K29" s="26"/>
    </row>
    <row r="30" spans="1:11">
      <c r="A30" s="13" t="s">
        <v>0</v>
      </c>
      <c r="B30" s="19"/>
      <c r="C30" s="19"/>
      <c r="D30" s="19"/>
      <c r="E30" s="19"/>
      <c r="F30" s="29">
        <f t="shared" si="3"/>
        <v>0</v>
      </c>
      <c r="G30" s="19"/>
      <c r="H30" s="19"/>
      <c r="I30" s="19"/>
      <c r="J30" s="19"/>
      <c r="K30" s="26">
        <f t="shared" si="4"/>
        <v>0</v>
      </c>
    </row>
    <row r="31" spans="1:11">
      <c r="A31" s="13" t="s">
        <v>0</v>
      </c>
      <c r="B31" s="19"/>
      <c r="C31" s="19"/>
      <c r="D31" s="19"/>
      <c r="E31" s="19"/>
      <c r="F31" s="29">
        <f t="shared" si="3"/>
        <v>0</v>
      </c>
      <c r="G31" s="19"/>
      <c r="H31" s="19"/>
      <c r="I31" s="19"/>
      <c r="J31" s="19"/>
      <c r="K31" s="26">
        <f t="shared" si="4"/>
        <v>0</v>
      </c>
    </row>
    <row r="32" spans="1:11" ht="36" customHeight="1">
      <c r="A32" s="9" t="s">
        <v>19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</row>
    <row r="33" spans="1:12">
      <c r="A33" s="52" t="s">
        <v>46</v>
      </c>
      <c r="B33" s="17"/>
      <c r="C33" s="17"/>
      <c r="D33" s="17"/>
      <c r="E33" s="25"/>
      <c r="F33" s="25"/>
      <c r="G33" s="17"/>
      <c r="H33" s="17"/>
      <c r="I33" s="17"/>
      <c r="J33" s="17"/>
      <c r="K33" s="17"/>
    </row>
    <row r="34" spans="1:12">
      <c r="A34" s="13" t="s">
        <v>0</v>
      </c>
      <c r="B34" s="17"/>
      <c r="C34" s="17"/>
      <c r="D34" s="17"/>
      <c r="E34" s="28"/>
      <c r="F34" s="29">
        <f>SUM(B34:E34)</f>
        <v>0</v>
      </c>
      <c r="G34" s="17"/>
      <c r="H34" s="17"/>
      <c r="I34" s="17"/>
      <c r="J34" s="28"/>
      <c r="K34" s="26">
        <f>SUM(G34:J34)</f>
        <v>0</v>
      </c>
    </row>
    <row r="35" spans="1:12">
      <c r="A35" s="53" t="s">
        <v>47</v>
      </c>
      <c r="B35" s="31"/>
      <c r="C35" s="31"/>
      <c r="D35" s="31"/>
      <c r="E35" s="31"/>
      <c r="F35" s="28"/>
      <c r="G35" s="31"/>
      <c r="H35" s="31"/>
      <c r="I35" s="31"/>
      <c r="J35" s="31"/>
      <c r="K35" s="26"/>
    </row>
    <row r="36" spans="1:12">
      <c r="A36" s="13" t="s">
        <v>0</v>
      </c>
      <c r="B36" s="19"/>
      <c r="C36" s="19"/>
      <c r="D36" s="19"/>
      <c r="E36" s="19"/>
      <c r="F36" s="29">
        <f t="shared" ref="F36" si="5">SUM(B36:E36)</f>
        <v>0</v>
      </c>
      <c r="G36" s="19"/>
      <c r="H36" s="19"/>
      <c r="I36" s="19"/>
      <c r="J36" s="19"/>
      <c r="K36" s="26">
        <f t="shared" ref="K36" si="6">SUM(G36:J36)</f>
        <v>0</v>
      </c>
      <c r="L36" s="4"/>
    </row>
    <row r="37" spans="1:12" ht="63">
      <c r="A37" s="21" t="s">
        <v>122</v>
      </c>
      <c r="B37" s="22">
        <f>SUM(B24,B26:B31,B33:B36)</f>
        <v>0</v>
      </c>
      <c r="C37" s="22">
        <f t="shared" ref="C37:F37" si="7">SUM(C24,C26:C31,C33:C36)</f>
        <v>0</v>
      </c>
      <c r="D37" s="22">
        <f t="shared" si="7"/>
        <v>0</v>
      </c>
      <c r="E37" s="22">
        <f t="shared" si="7"/>
        <v>0</v>
      </c>
      <c r="F37" s="23">
        <f t="shared" si="7"/>
        <v>0</v>
      </c>
      <c r="G37" s="22">
        <f t="shared" ref="G37" si="8">SUM(G24,G26:G31,G33:G36)</f>
        <v>0</v>
      </c>
      <c r="H37" s="22">
        <f t="shared" ref="H37" si="9">SUM(H24,H26:H31,H33:H36)</f>
        <v>0</v>
      </c>
      <c r="I37" s="22">
        <f t="shared" ref="I37" si="10">SUM(I24,I26:I31,I33:I36)</f>
        <v>0</v>
      </c>
      <c r="J37" s="22">
        <f t="shared" ref="J37" si="11">SUM(J24,J26:J31,J33:J36)</f>
        <v>0</v>
      </c>
      <c r="K37" s="23">
        <f t="shared" ref="K37" si="12">SUM(K24,K26:K31,K33:K36)</f>
        <v>0</v>
      </c>
    </row>
    <row r="38" spans="1:12" ht="18">
      <c r="A38" s="32" t="s">
        <v>29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</row>
    <row r="39" spans="1:12">
      <c r="A39" s="51" t="s">
        <v>20</v>
      </c>
      <c r="B39" s="19"/>
      <c r="C39" s="19"/>
      <c r="D39" s="19"/>
      <c r="E39" s="19"/>
      <c r="F39" s="19">
        <f>SUM(B39:E39)</f>
        <v>0</v>
      </c>
      <c r="G39" s="19"/>
      <c r="H39" s="19"/>
      <c r="I39" s="19"/>
      <c r="J39" s="19"/>
      <c r="K39" s="19">
        <f>SUM(G39:J39)</f>
        <v>0</v>
      </c>
    </row>
    <row r="40" spans="1:12">
      <c r="A40" s="51" t="s">
        <v>21</v>
      </c>
      <c r="B40" s="19"/>
      <c r="C40" s="19"/>
      <c r="D40" s="19"/>
      <c r="E40" s="19"/>
      <c r="F40" s="19">
        <f t="shared" ref="F40:F44" si="13">SUM(B40:E40)</f>
        <v>0</v>
      </c>
      <c r="G40" s="19"/>
      <c r="H40" s="19"/>
      <c r="I40" s="19"/>
      <c r="J40" s="19"/>
      <c r="K40" s="19">
        <f t="shared" ref="K40:K44" si="14">SUM(G40:J40)</f>
        <v>0</v>
      </c>
    </row>
    <row r="41" spans="1:12">
      <c r="A41" s="33" t="s">
        <v>52</v>
      </c>
      <c r="B41" s="19"/>
      <c r="C41" s="19"/>
      <c r="D41" s="19"/>
      <c r="E41" s="19"/>
      <c r="F41" s="19">
        <f t="shared" si="13"/>
        <v>0</v>
      </c>
      <c r="G41" s="19"/>
      <c r="H41" s="19"/>
      <c r="I41" s="19"/>
      <c r="J41" s="19"/>
      <c r="K41" s="19">
        <f t="shared" si="14"/>
        <v>0</v>
      </c>
    </row>
    <row r="42" spans="1:12">
      <c r="A42" s="51" t="s">
        <v>22</v>
      </c>
      <c r="B42" s="19"/>
      <c r="C42" s="19"/>
      <c r="D42" s="19"/>
      <c r="E42" s="19"/>
      <c r="F42" s="19">
        <f t="shared" si="13"/>
        <v>0</v>
      </c>
      <c r="G42" s="19"/>
      <c r="H42" s="19"/>
      <c r="I42" s="19"/>
      <c r="J42" s="19"/>
      <c r="K42" s="19">
        <f t="shared" si="14"/>
        <v>0</v>
      </c>
    </row>
    <row r="43" spans="1:12">
      <c r="A43" s="51" t="s">
        <v>23</v>
      </c>
      <c r="B43" s="19"/>
      <c r="C43" s="19"/>
      <c r="D43" s="19"/>
      <c r="E43" s="19"/>
      <c r="F43" s="19">
        <f t="shared" si="13"/>
        <v>0</v>
      </c>
      <c r="G43" s="19"/>
      <c r="H43" s="19"/>
      <c r="I43" s="19"/>
      <c r="J43" s="19"/>
      <c r="K43" s="19">
        <f t="shared" si="14"/>
        <v>0</v>
      </c>
    </row>
    <row r="44" spans="1:12">
      <c r="A44" s="51" t="s">
        <v>24</v>
      </c>
      <c r="B44" s="19"/>
      <c r="C44" s="19"/>
      <c r="D44" s="19"/>
      <c r="E44" s="19"/>
      <c r="F44" s="19">
        <f t="shared" si="13"/>
        <v>0</v>
      </c>
      <c r="G44" s="19"/>
      <c r="H44" s="19"/>
      <c r="I44" s="19"/>
      <c r="J44" s="19"/>
      <c r="K44" s="19">
        <f t="shared" si="14"/>
        <v>0</v>
      </c>
    </row>
    <row r="45" spans="1:12" s="3" customFormat="1" ht="15.75">
      <c r="A45" s="34" t="s">
        <v>25</v>
      </c>
      <c r="B45" s="22">
        <f>SUM(B39:B44)</f>
        <v>0</v>
      </c>
      <c r="C45" s="22">
        <f t="shared" ref="C45:K45" si="15">SUM(C39:C44)</f>
        <v>0</v>
      </c>
      <c r="D45" s="22">
        <f t="shared" si="15"/>
        <v>0</v>
      </c>
      <c r="E45" s="22">
        <f t="shared" si="15"/>
        <v>0</v>
      </c>
      <c r="F45" s="23">
        <f t="shared" si="15"/>
        <v>0</v>
      </c>
      <c r="G45" s="22">
        <f t="shared" si="15"/>
        <v>0</v>
      </c>
      <c r="H45" s="22">
        <f t="shared" si="15"/>
        <v>0</v>
      </c>
      <c r="I45" s="22">
        <f t="shared" si="15"/>
        <v>0</v>
      </c>
      <c r="J45" s="22">
        <f t="shared" si="15"/>
        <v>0</v>
      </c>
      <c r="K45" s="23">
        <f t="shared" si="15"/>
        <v>0</v>
      </c>
    </row>
    <row r="46" spans="1:12" s="3" customFormat="1" ht="15.75">
      <c r="A46" s="34" t="s">
        <v>26</v>
      </c>
      <c r="B46" s="36">
        <f t="shared" ref="B46:K46" si="16">B45-B24</f>
        <v>0</v>
      </c>
      <c r="C46" s="36">
        <f t="shared" si="16"/>
        <v>0</v>
      </c>
      <c r="D46" s="36">
        <f t="shared" si="16"/>
        <v>0</v>
      </c>
      <c r="E46" s="36">
        <f t="shared" si="16"/>
        <v>0</v>
      </c>
      <c r="F46" s="38">
        <f>F45-F24</f>
        <v>0</v>
      </c>
      <c r="G46" s="36">
        <f t="shared" si="16"/>
        <v>0</v>
      </c>
      <c r="H46" s="36">
        <f t="shared" si="16"/>
        <v>0</v>
      </c>
      <c r="I46" s="36">
        <f t="shared" si="16"/>
        <v>0</v>
      </c>
      <c r="J46" s="36">
        <f t="shared" si="16"/>
        <v>0</v>
      </c>
      <c r="K46" s="38">
        <f t="shared" si="16"/>
        <v>0</v>
      </c>
    </row>
    <row r="47" spans="1:12" s="3" customFormat="1" ht="15.75">
      <c r="A47" s="34" t="s">
        <v>27</v>
      </c>
      <c r="B47" s="22"/>
      <c r="C47" s="22"/>
      <c r="D47" s="22"/>
      <c r="E47" s="22">
        <v>0</v>
      </c>
      <c r="F47" s="23">
        <f>SUM(B47:E47)</f>
        <v>0</v>
      </c>
      <c r="G47" s="22"/>
      <c r="H47" s="22"/>
      <c r="I47" s="22"/>
      <c r="J47" s="22">
        <f>F48</f>
        <v>0</v>
      </c>
      <c r="K47" s="23">
        <f>SUM(G47:J47)</f>
        <v>0</v>
      </c>
    </row>
    <row r="48" spans="1:12" s="3" customFormat="1" ht="15.75">
      <c r="A48" s="34" t="s">
        <v>28</v>
      </c>
      <c r="B48" s="38"/>
      <c r="C48" s="38"/>
      <c r="D48" s="38"/>
      <c r="E48" s="38"/>
      <c r="F48" s="38">
        <f>F46+F47</f>
        <v>0</v>
      </c>
      <c r="G48" s="38"/>
      <c r="H48" s="38"/>
      <c r="I48" s="38"/>
      <c r="J48" s="38"/>
      <c r="K48" s="38">
        <f>K46+K47</f>
        <v>0</v>
      </c>
    </row>
    <row r="49" spans="1:1">
      <c r="A49" s="2"/>
    </row>
  </sheetData>
  <mergeCells count="9">
    <mergeCell ref="B5:K5"/>
    <mergeCell ref="B32:K32"/>
    <mergeCell ref="B38:K38"/>
    <mergeCell ref="A1:K1"/>
    <mergeCell ref="A2:A4"/>
    <mergeCell ref="B2:F2"/>
    <mergeCell ref="G2:K2"/>
    <mergeCell ref="B3:D3"/>
    <mergeCell ref="G3:I3"/>
  </mergeCells>
  <pageMargins left="0.7" right="0.7" top="0.78740157499999996" bottom="0.78740157499999996" header="0.3" footer="0.3"/>
  <pageSetup paperSize="8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Demenz Café</vt:lpstr>
      <vt:lpstr>Tirol Kliniken</vt:lpstr>
      <vt:lpstr>Caritas Socialis</vt:lpstr>
      <vt:lpstr>Template</vt:lpstr>
    </vt:vector>
  </TitlesOfParts>
  <Company>WU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Schober, Christian</dc:creator>
  <cp:lastModifiedBy>Geta Popovici</cp:lastModifiedBy>
  <cp:lastPrinted>2020-02-19T09:26:20Z</cp:lastPrinted>
  <dcterms:created xsi:type="dcterms:W3CDTF">2019-07-29T13:21:52Z</dcterms:created>
  <dcterms:modified xsi:type="dcterms:W3CDTF">2020-11-10T13:11:38Z</dcterms:modified>
</cp:coreProperties>
</file>